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iltuotteet\kiertotalous\tuotanto\6_jakelu\1_perusjulkaisu\2022-2023\"/>
    </mc:Choice>
  </mc:AlternateContent>
  <xr:revisionPtr revIDLastSave="0" documentId="13_ncr:1_{49D56902-6839-4E81-9DAA-05A9C4CDFA06}" xr6:coauthVersionLast="47" xr6:coauthVersionMax="47" xr10:uidLastSave="{00000000-0000-0000-0000-000000000000}"/>
  <bookViews>
    <workbookView xWindow="25800" yWindow="0" windowWidth="25800" windowHeight="21000" firstSheet="3" activeTab="8" xr2:uid="{64DBDB5B-29AC-4A24-8716-F306F02923E5}"/>
  </bookViews>
  <sheets>
    <sheet name="Sisällysluettelo" sheetId="1" r:id="rId1"/>
    <sheet name="1. Design" sheetId="2" r:id="rId2"/>
    <sheet name="2. Materiaalien otto" sheetId="3" r:id="rId3"/>
    <sheet name="3. Tuotanto" sheetId="4" r:id="rId4"/>
    <sheet name="4. Logistiikka" sheetId="5" r:id="rId5"/>
    <sheet name="5. Kauppa ja palvelut" sheetId="6" r:id="rId6"/>
    <sheet name="6. Kulutus" sheetId="7" r:id="rId7"/>
    <sheet name="7. Jätteet" sheetId="8" r:id="rId8"/>
    <sheet name="8. Uudelleenkäyttö ja kierrätys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9" l="1"/>
  <c r="B26" i="9"/>
  <c r="B25" i="9"/>
  <c r="B24" i="9"/>
  <c r="F23" i="9"/>
  <c r="E23" i="9"/>
  <c r="D23" i="9"/>
  <c r="C23" i="9"/>
  <c r="B23" i="9" s="1"/>
  <c r="F21" i="9"/>
  <c r="F22" i="9" s="1"/>
  <c r="E21" i="9"/>
  <c r="E22" i="9" s="1"/>
  <c r="B20" i="9"/>
  <c r="F19" i="9"/>
  <c r="E19" i="9"/>
  <c r="D19" i="9"/>
  <c r="D21" i="9" s="1"/>
  <c r="D22" i="9" s="1"/>
  <c r="C19" i="9"/>
  <c r="B19" i="9" s="1"/>
  <c r="F18" i="9"/>
  <c r="E18" i="9"/>
  <c r="D18" i="9"/>
  <c r="C18" i="9"/>
  <c r="B18" i="9"/>
  <c r="B17" i="9"/>
  <c r="B16" i="9"/>
  <c r="C21" i="9" l="1"/>
  <c r="B21" i="9" l="1"/>
  <c r="B22" i="9" s="1"/>
  <c r="C22" i="9"/>
  <c r="D29" i="8"/>
  <c r="C29" i="8"/>
</calcChain>
</file>

<file path=xl/sharedStrings.xml><?xml version="1.0" encoding="utf-8"?>
<sst xmlns="http://schemas.openxmlformats.org/spreadsheetml/2006/main" count="158" uniqueCount="130">
  <si>
    <t>Kiertotalousliiketoiminnan indikaattorit</t>
  </si>
  <si>
    <t xml:space="preserve">Tästä tiedostosta löytyvät Tilastokeskuksen kiertotalousliiketoiminnan indikaattorien datat. Indikaattorit on jaettu välilehdille niiden toimintojen mukaisesti. </t>
  </si>
  <si>
    <t>Indikaattoreiden tarkat kuvaukset löytyvät Tilastokeskuksen verkkosivulta Kiertotalousliiketoiminnan indikaattorit.</t>
  </si>
  <si>
    <t>Sisällysluettelo</t>
  </si>
  <si>
    <t>1. Design</t>
  </si>
  <si>
    <t>2. Materiaalien otto</t>
  </si>
  <si>
    <t>3. Tuotanto</t>
  </si>
  <si>
    <t>4. Logistiikka</t>
  </si>
  <si>
    <t>5. Kauppa ja palvelut</t>
  </si>
  <si>
    <t>6. Kulutus</t>
  </si>
  <si>
    <t>7. Jätteet</t>
  </si>
  <si>
    <t>8. Uudelleenkäyttö ja kierrätys</t>
  </si>
  <si>
    <t>Kiertotalousaiheiset patentit</t>
  </si>
  <si>
    <t>Vuosi</t>
  </si>
  <si>
    <t>Patentit/milj. asukasta</t>
  </si>
  <si>
    <t>EU-keskiarvo (2010-2016)</t>
  </si>
  <si>
    <t>Kotimainen materiaalien kulutus ja materiaali-intensiteetti</t>
  </si>
  <si>
    <t>Materiaali-intensiteetti (kg/€)</t>
  </si>
  <si>
    <t>Epämetalliset mineraalit (t)</t>
  </si>
  <si>
    <t>Biomassa (t)</t>
  </si>
  <si>
    <t>Metallimalmit (t)</t>
  </si>
  <si>
    <t>Fossiiliset energiamateriaalit (t)</t>
  </si>
  <si>
    <t>DMC (t)</t>
  </si>
  <si>
    <t>Kiertotaloustoimipaikkojen lukumäärä, liikevaihto ja henkilöstö</t>
  </si>
  <si>
    <t>Liikevaihto (milj.€)</t>
  </si>
  <si>
    <t>Henkilöstömäärä (kpl)</t>
  </si>
  <si>
    <t>Toimipaikkojen lukumäärä (kpl)</t>
  </si>
  <si>
    <t>Kierrätys (€)</t>
  </si>
  <si>
    <t>Korjaus ja uudelleenkäyttö (€)</t>
  </si>
  <si>
    <t>Kaikkien alojen mediaani (€)</t>
  </si>
  <si>
    <t>Ammatillinen koulutus (kpl)</t>
  </si>
  <si>
    <t>Ammattikorkeakoulukoulutus (kpl)</t>
  </si>
  <si>
    <t>Lukiokoulutus (kpl)</t>
  </si>
  <si>
    <t>Yliopistokoulutus (kpl)</t>
  </si>
  <si>
    <t>Palvelualojen osuus</t>
  </si>
  <si>
    <t>Palvelualojen liikevaihdon osuus koko taloudesta (%)</t>
  </si>
  <si>
    <t>Kirpputorityyppi</t>
  </si>
  <si>
    <t>Ostot kirpputoreilta</t>
  </si>
  <si>
    <t>Myynnit kirpputoreilla</t>
  </si>
  <si>
    <t>Perinteinen</t>
  </si>
  <si>
    <t>Internet</t>
  </si>
  <si>
    <t>Yhteisöpalvelut</t>
  </si>
  <si>
    <t>Kirpputorikauppa</t>
  </si>
  <si>
    <t>Liikevaihto (milj. €)</t>
  </si>
  <si>
    <t>Yhdyskuntajätteen hyödyntäminen</t>
  </si>
  <si>
    <t>Yhdyskuntajätteen kierrätysaste (%)</t>
  </si>
  <si>
    <t>EU-keskiarvo kierrätyaste (%)</t>
  </si>
  <si>
    <t>Yhdyskuntajätteen määrä (t)</t>
  </si>
  <si>
    <t>Kaatopaikkasijoitus ja muu loppukäsittely (t)</t>
  </si>
  <si>
    <t>Materiaalihyödyntäminen (t)</t>
  </si>
  <si>
    <t>Energiahyödyntäminen (t)</t>
  </si>
  <si>
    <t>Kokonaisjätemäärä ja jäteintensiteetti</t>
  </si>
  <si>
    <t>Jätemäärä (milj. t)</t>
  </si>
  <si>
    <t>Jäteintensiteetti (kg/€)</t>
  </si>
  <si>
    <t>Jäteintensiteetti ilman kaivosjätteitä (kg/€)</t>
  </si>
  <si>
    <t>Biokaasun tuotanto ja hyödyntäminen</t>
  </si>
  <si>
    <t>Materiaalien kiertotalousaste</t>
  </si>
  <si>
    <t>Kaikki materiaalit yhteensä (%)</t>
  </si>
  <si>
    <t>Biomassa (%)</t>
  </si>
  <si>
    <t>Metallimalmit (%)</t>
  </si>
  <si>
    <t>Epämetalliset mineraalit (%)</t>
  </si>
  <si>
    <t>Fossiiliset energiamateriaalit (%)</t>
  </si>
  <si>
    <t>EU-keskiarvo (2013-2017) (%)</t>
  </si>
  <si>
    <t>Toiminto</t>
  </si>
  <si>
    <t>Materiaalit yhteensä (milj. t)</t>
  </si>
  <si>
    <t>Biomassa (1000 t)</t>
  </si>
  <si>
    <t>Metallimalmit (1000 t)</t>
  </si>
  <si>
    <t>Ei-metalliset mineraalit (1000 t)</t>
  </si>
  <si>
    <t>Fossiiliset energiamateriaalit (1000 t)</t>
  </si>
  <si>
    <t>Tuonti</t>
  </si>
  <si>
    <t>Luonnonvarojen otto</t>
  </si>
  <si>
    <t xml:space="preserve">Suorat panokset  </t>
  </si>
  <si>
    <t>Suorat panokset + kierrätysmateriaali</t>
  </si>
  <si>
    <t>Vienti</t>
  </si>
  <si>
    <t>Materiaalien käyttö</t>
  </si>
  <si>
    <t>Materiaalivarannot, päästöt ja muut virrat</t>
  </si>
  <si>
    <t>Jätteenkäsittely</t>
  </si>
  <si>
    <t>Energiahyödynnys</t>
  </si>
  <si>
    <t>Hävityspoltto</t>
  </si>
  <si>
    <t>Kaatopaikkasijoitus ja muu loppukäsittely</t>
  </si>
  <si>
    <t>Materiaalihyödynnys</t>
  </si>
  <si>
    <t>Uudelleenvalmistus ja uudelleenkäyttö</t>
  </si>
  <si>
    <t>Uudelleenpinnoitettujen renkaiden arvo (1000 €)</t>
  </si>
  <si>
    <t>*</t>
  </si>
  <si>
    <t>Muut</t>
  </si>
  <si>
    <t>Vuokraus ja leasing (€)</t>
  </si>
  <si>
    <t>Kiertotalousaloille vuoden sisällä valmistumisesta työllistyneet koulutusasteittain</t>
  </si>
  <si>
    <t>Tyhjien kuljetusten osuus kaikista kuljetuksista</t>
  </si>
  <si>
    <t>Tyhjien osuus</t>
  </si>
  <si>
    <t>Kierrätysmateriaalien ja pakkausmateriaalien tavaramäärät ja keskimääräiset kuljetusmatkat</t>
  </si>
  <si>
    <t>Keskim. Kuljetusmatkat (km)</t>
  </si>
  <si>
    <t>Tyhjät palautuspakkaukset (1000 t)</t>
  </si>
  <si>
    <t>Kierrätysmateriaalit (1000 t)</t>
  </si>
  <si>
    <t>Kaikkien toimialojen liikevaihto (mrd. euroa)</t>
  </si>
  <si>
    <t>Vuokra-, vertaisvuokra- ja yhteiskäyttöautot ainoastaan ulkomailla</t>
  </si>
  <si>
    <t>Kotitalous ei ole vuokrannut vuokra-autoa</t>
  </si>
  <si>
    <t>Kotitalous vuokrannut vuokra-auton Suomessa</t>
  </si>
  <si>
    <t>Kotitalous vuokrannut yhteiskäyttöauton Suomessa</t>
  </si>
  <si>
    <t>Kotitalous vuokrannut vertaisvuokra-auton Suomessa</t>
  </si>
  <si>
    <t>Kotitalouksien autonvuokraus</t>
  </si>
  <si>
    <t>Vuokra tyyppi</t>
  </si>
  <si>
    <t>Osuus  vuokratuista autoista (%)</t>
  </si>
  <si>
    <t>Osuus  kotitalouksista (%)</t>
  </si>
  <si>
    <t>Perinteinen vuokra-auto</t>
  </si>
  <si>
    <t>Yhteiskäyttöauto</t>
  </si>
  <si>
    <t>Vertaisvuokra-auto</t>
  </si>
  <si>
    <t xml:space="preserve">Kotitalous ei ole vuokrannut vertaismajoitusta </t>
  </si>
  <si>
    <t>Kotitalous vuokrannut vertaismajoituksen omaan käyttöön ainoastaan ulkomailla</t>
  </si>
  <si>
    <t>Kotitalous Vuokrannut vertaismajoituksen omaan käyttöön Suomessa</t>
  </si>
  <si>
    <t>Kotitalous vuokrannut asunnon eteenpäin vertaismajoituksen sovelluksen kautta</t>
  </si>
  <si>
    <t>Kotitalouden keskimääräiset tulot vertaisvuokraustoiminnasta</t>
  </si>
  <si>
    <t>Tulot vuokrauksesta (€)</t>
  </si>
  <si>
    <t>Biokaasun tuotanto (GWh)</t>
  </si>
  <si>
    <t>Biokaasun hyödyntäminen (GWh)</t>
  </si>
  <si>
    <t>Soihtupoltto (GWh)</t>
  </si>
  <si>
    <t>Uudelleenpinnoitettujen renkaiden määrä (kpl)</t>
  </si>
  <si>
    <t>Uudelleenkäytetty sähkö- ja elektroniikkaromu (t)</t>
  </si>
  <si>
    <t>Mater. hyödynnetty sähkö- ja elektroniikkaromu (t)</t>
  </si>
  <si>
    <t>Vuonna 2017 aikasarjakatkos: kotimaisen materiaalien kulutuksen aikasarjakatkos</t>
  </si>
  <si>
    <t>Vuonna 2017 aikasarjakatkos: laskentamenetelmä muuttunut</t>
  </si>
  <si>
    <t>Kiertotaloustoimialojen mediaanipalkat</t>
  </si>
  <si>
    <t>*) Vuonna 2017 aikasarjakatkos Epämetallisten mineraalien osalta</t>
  </si>
  <si>
    <t>Materiaalien kierto 2021</t>
  </si>
  <si>
    <t>*) Vuoden 2021 ja 2022 tiedot ennakollisia</t>
  </si>
  <si>
    <t>Lisätieto</t>
  </si>
  <si>
    <t>Vertais-, vertaisvuokra- ja yhteiskäyttöautojen käyttö Suomessa ja ulkomailla 2019</t>
  </si>
  <si>
    <t>Kotimaassa vuokrattujen autojen osuudet 2019</t>
  </si>
  <si>
    <t>Asuntojen lyhytaikainen vuokraus 2019</t>
  </si>
  <si>
    <t>HOX! Alla olevat vanhoja indikaattoreita. Joihin ei ole tullut päivityksiä.</t>
  </si>
  <si>
    <t>Jakamistalous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</si>
</sst>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\ %"/>
    <numFmt numFmtId="165" formatCode="_-* #,##0_-;\-* #,##0_-;_-* &quot;-&quot;??_-;_-@_-"/>
  </numFmts>
  <fonts count="12" x14ac:knownFonts="1">
    <font>
      <sz val="12"/>
      <color theme="1"/>
      <name val="Arial"/>
      <family val="2"/>
    </font>
    <font>
      <u/>
      <sz val="12"/>
      <color rgb="FF0073B0"/>
      <name val="Arial"/>
      <family val="2"/>
    </font>
    <font>
      <b/>
      <sz val="12"/>
      <color theme="1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B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0073B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">
    <xf numFmtId="0" fontId="0" fillId="0" borderId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0" borderId="0" xfId="3" quotePrefix="1"/>
    <xf numFmtId="0" fontId="1" fillId="0" borderId="0" xfId="3" applyAlignment="1">
      <alignment wrapText="1"/>
    </xf>
    <xf numFmtId="2" fontId="0" fillId="0" borderId="0" xfId="0" applyNumberFormat="1"/>
    <xf numFmtId="3" fontId="0" fillId="0" borderId="0" xfId="0" applyNumberFormat="1"/>
    <xf numFmtId="4" fontId="0" fillId="0" borderId="0" xfId="0" applyNumberFormat="1"/>
    <xf numFmtId="0" fontId="4" fillId="0" borderId="0" xfId="2"/>
    <xf numFmtId="164" fontId="0" fillId="0" borderId="0" xfId="0" applyNumberFormat="1"/>
    <xf numFmtId="1" fontId="0" fillId="0" borderId="0" xfId="0" applyNumberFormat="1"/>
    <xf numFmtId="9" fontId="0" fillId="0" borderId="0" xfId="0" applyNumberFormat="1"/>
    <xf numFmtId="0" fontId="3" fillId="0" borderId="0" xfId="1" applyAlignment="1">
      <alignment wrapText="1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2" fontId="0" fillId="0" borderId="2" xfId="0" applyNumberFormat="1" applyBorder="1"/>
    <xf numFmtId="9" fontId="0" fillId="0" borderId="2" xfId="0" applyNumberFormat="1" applyBorder="1"/>
    <xf numFmtId="0" fontId="2" fillId="0" borderId="0" xfId="0" applyFont="1"/>
    <xf numFmtId="0" fontId="4" fillId="0" borderId="3" xfId="2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165" fontId="0" fillId="0" borderId="0" xfId="4" applyNumberFormat="1" applyFont="1"/>
    <xf numFmtId="2" fontId="0" fillId="0" borderId="0" xfId="0" applyNumberFormat="1" applyBorder="1"/>
    <xf numFmtId="9" fontId="0" fillId="0" borderId="0" xfId="5" applyFont="1"/>
    <xf numFmtId="164" fontId="0" fillId="0" borderId="0" xfId="5" applyNumberFormat="1" applyFont="1"/>
    <xf numFmtId="164" fontId="0" fillId="0" borderId="0" xfId="5" applyNumberFormat="1" applyFont="1" applyBorder="1"/>
    <xf numFmtId="0" fontId="0" fillId="0" borderId="0" xfId="0" applyAlignment="1"/>
    <xf numFmtId="0" fontId="0" fillId="0" borderId="0" xfId="0" applyBorder="1" applyAlignment="1"/>
    <xf numFmtId="0" fontId="0" fillId="0" borderId="0" xfId="0" applyFill="1" applyBorder="1"/>
    <xf numFmtId="164" fontId="0" fillId="2" borderId="0" xfId="5" applyNumberFormat="1" applyFont="1" applyFill="1" applyAlignment="1">
      <alignment horizontal="left"/>
    </xf>
    <xf numFmtId="9" fontId="0" fillId="0" borderId="0" xfId="5" applyFont="1" applyBorder="1"/>
    <xf numFmtId="0" fontId="7" fillId="0" borderId="0" xfId="0" applyFont="1" applyAlignment="1">
      <alignment horizontal="left"/>
    </xf>
    <xf numFmtId="4" fontId="7" fillId="0" borderId="0" xfId="0" applyNumberFormat="1" applyFont="1"/>
    <xf numFmtId="3" fontId="7" fillId="0" borderId="0" xfId="0" applyNumberFormat="1" applyFont="1"/>
    <xf numFmtId="1" fontId="7" fillId="0" borderId="0" xfId="0" applyNumberFormat="1" applyFont="1"/>
    <xf numFmtId="0" fontId="7" fillId="2" borderId="0" xfId="0" applyFont="1" applyFill="1" applyAlignment="1">
      <alignment horizontal="left"/>
    </xf>
    <xf numFmtId="164" fontId="7" fillId="2" borderId="0" xfId="5" applyNumberFormat="1" applyFont="1" applyFill="1"/>
    <xf numFmtId="0" fontId="2" fillId="0" borderId="0" xfId="0" applyFont="1" applyBorder="1"/>
    <xf numFmtId="0" fontId="7" fillId="0" borderId="0" xfId="0" applyFont="1" applyFill="1" applyAlignment="1">
      <alignment horizontal="left"/>
    </xf>
    <xf numFmtId="164" fontId="7" fillId="0" borderId="0" xfId="5" applyNumberFormat="1" applyFont="1" applyFill="1"/>
    <xf numFmtId="0" fontId="3" fillId="0" borderId="4" xfId="1" applyBorder="1"/>
    <xf numFmtId="0" fontId="2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8" xfId="0" applyNumberFormat="1" applyBorder="1"/>
    <xf numFmtId="3" fontId="0" fillId="0" borderId="15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165" fontId="0" fillId="0" borderId="0" xfId="4" applyNumberFormat="1" applyFont="1" applyBorder="1"/>
    <xf numFmtId="164" fontId="0" fillId="0" borderId="13" xfId="5" applyNumberFormat="1" applyFont="1" applyBorder="1"/>
    <xf numFmtId="164" fontId="0" fillId="0" borderId="15" xfId="5" applyNumberFormat="1" applyFont="1" applyBorder="1"/>
    <xf numFmtId="0" fontId="0" fillId="0" borderId="12" xfId="0" applyBorder="1" applyAlignment="1">
      <alignment horizontal="left"/>
    </xf>
    <xf numFmtId="1" fontId="0" fillId="0" borderId="13" xfId="0" applyNumberFormat="1" applyBorder="1"/>
    <xf numFmtId="4" fontId="0" fillId="0" borderId="8" xfId="0" applyNumberFormat="1" applyBorder="1"/>
    <xf numFmtId="1" fontId="0" fillId="0" borderId="15" xfId="0" applyNumberFormat="1" applyBorder="1"/>
    <xf numFmtId="164" fontId="0" fillId="0" borderId="8" xfId="5" applyNumberFormat="1" applyFont="1" applyBorder="1"/>
    <xf numFmtId="0" fontId="4" fillId="0" borderId="0" xfId="2" applyAlignment="1">
      <alignment horizontal="left"/>
    </xf>
    <xf numFmtId="0" fontId="4" fillId="2" borderId="0" xfId="0" applyFont="1" applyFill="1" applyAlignment="1">
      <alignment horizontal="left" readingOrder="1"/>
    </xf>
    <xf numFmtId="0" fontId="0" fillId="2" borderId="0" xfId="0" applyFill="1" applyAlignment="1"/>
    <xf numFmtId="3" fontId="0" fillId="0" borderId="0" xfId="0" applyNumberFormat="1" applyFont="1"/>
    <xf numFmtId="0" fontId="0" fillId="3" borderId="17" xfId="0" applyFill="1" applyBorder="1"/>
    <xf numFmtId="2" fontId="0" fillId="0" borderId="0" xfId="0" applyNumberFormat="1" applyAlignment="1">
      <alignment horizontal="right"/>
    </xf>
    <xf numFmtId="2" fontId="0" fillId="0" borderId="0" xfId="5" applyNumberFormat="1" applyFont="1" applyBorder="1" applyAlignment="1">
      <alignment horizontal="right"/>
    </xf>
    <xf numFmtId="3" fontId="0" fillId="0" borderId="0" xfId="4" applyNumberFormat="1" applyFont="1"/>
    <xf numFmtId="9" fontId="0" fillId="0" borderId="0" xfId="5" applyNumberFormat="1" applyFont="1"/>
    <xf numFmtId="0" fontId="0" fillId="0" borderId="0" xfId="0" applyBorder="1" applyAlignment="1">
      <alignment horizontal="left"/>
    </xf>
    <xf numFmtId="4" fontId="0" fillId="0" borderId="16" xfId="0" applyNumberFormat="1" applyBorder="1"/>
    <xf numFmtId="2" fontId="0" fillId="0" borderId="16" xfId="0" applyNumberFormat="1" applyBorder="1"/>
    <xf numFmtId="0" fontId="0" fillId="3" borderId="16" xfId="0" applyFill="1" applyBorder="1" applyAlignment="1">
      <alignment horizontal="right"/>
    </xf>
    <xf numFmtId="164" fontId="0" fillId="3" borderId="16" xfId="5" applyNumberFormat="1" applyFont="1" applyFill="1" applyBorder="1"/>
    <xf numFmtId="164" fontId="0" fillId="3" borderId="16" xfId="0" applyNumberFormat="1" applyFill="1" applyBorder="1"/>
    <xf numFmtId="165" fontId="0" fillId="0" borderId="16" xfId="4" applyNumberFormat="1" applyFont="1" applyBorder="1"/>
    <xf numFmtId="165" fontId="0" fillId="3" borderId="16" xfId="4" applyNumberFormat="1" applyFont="1" applyFill="1" applyBorder="1"/>
    <xf numFmtId="0" fontId="4" fillId="0" borderId="0" xfId="2" applyAlignment="1">
      <alignment horizontal="left"/>
    </xf>
    <xf numFmtId="0" fontId="3" fillId="0" borderId="0" xfId="1" applyAlignment="1">
      <alignment horizontal="left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4" fillId="0" borderId="1" xfId="2" applyBorder="1" applyAlignment="1">
      <alignment horizontal="left"/>
    </xf>
    <xf numFmtId="0" fontId="4" fillId="0" borderId="1" xfId="2" applyBorder="1" applyAlignment="1">
      <alignment horizontal="left" wrapText="1"/>
    </xf>
    <xf numFmtId="0" fontId="4" fillId="0" borderId="0" xfId="2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4" fillId="0" borderId="0" xfId="2"/>
    <xf numFmtId="1" fontId="0" fillId="0" borderId="0" xfId="0" applyNumberFormat="1" applyBorder="1"/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/>
    <xf numFmtId="3" fontId="10" fillId="0" borderId="0" xfId="0" applyNumberFormat="1" applyFont="1" applyBorder="1"/>
    <xf numFmtId="1" fontId="10" fillId="0" borderId="0" xfId="0" applyNumberFormat="1" applyFont="1"/>
    <xf numFmtId="0" fontId="9" fillId="4" borderId="5" xfId="0" applyFont="1" applyFill="1" applyBorder="1"/>
    <xf numFmtId="0" fontId="9" fillId="4" borderId="0" xfId="0" applyFont="1" applyFill="1" applyBorder="1"/>
    <xf numFmtId="1" fontId="11" fillId="4" borderId="0" xfId="0" applyNumberFormat="1" applyFont="1" applyFill="1"/>
    <xf numFmtId="0" fontId="8" fillId="0" borderId="0" xfId="0" applyFont="1" applyBorder="1" applyAlignment="1">
      <alignment horizontal="left"/>
    </xf>
  </cellXfs>
  <cellStyles count="6">
    <cellStyle name="Hyperlinkki" xfId="3" builtinId="8" customBuiltin="1"/>
    <cellStyle name="Normaali" xfId="0" builtinId="0" customBuiltin="1"/>
    <cellStyle name="Otsikko 1" xfId="1" builtinId="16" customBuiltin="1"/>
    <cellStyle name="Otsikko 2" xfId="2" builtinId="17" customBuiltin="1"/>
    <cellStyle name="Pilkku" xfId="4" builtinId="3"/>
    <cellStyle name="Prosenttia" xfId="5" builtinId="5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3" formatCode="#,##0"/>
    </dxf>
    <dxf>
      <numFmt numFmtId="2" formatCode="0.0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general" vertical="bottom" textRotation="0" indent="0" justifyLastLine="0" shrinkToFit="0" readingOrder="0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numFmt numFmtId="164" formatCode="0.0\ %"/>
    </dxf>
    <dxf>
      <numFmt numFmtId="164" formatCode="0.0\ %"/>
    </dxf>
    <dxf>
      <numFmt numFmtId="164" formatCode="0.0\ %"/>
    </dxf>
    <dxf>
      <numFmt numFmtId="164" formatCode="0.0\ %"/>
    </dxf>
    <dxf>
      <numFmt numFmtId="164" formatCode="0.0\ %"/>
    </dxf>
    <dxf>
      <numFmt numFmtId="164" formatCode="0.0\ %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2" formatCode="0.00"/>
    </dxf>
    <dxf>
      <numFmt numFmtId="2" formatCode="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3" formatCode="0\ %"/>
    </dxf>
    <dxf>
      <numFmt numFmtId="13" formatCode="0\ %"/>
    </dxf>
    <dxf>
      <numFmt numFmtId="164" formatCode="0.0\ %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0.0\ %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0.0\ %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" formatCode="#,##0"/>
    </dxf>
    <dxf>
      <numFmt numFmtId="4" formatCode="#,##0.0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</dxf>
    <dxf>
      <numFmt numFmtId="164" formatCode="0.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" formatCode="#,##0"/>
    </dxf>
    <dxf>
      <numFmt numFmtId="165" formatCode="_-* #,##0_-;\-* #,##0_-;_-* &quot;-&quot;??_-;_-@_-"/>
    </dxf>
    <dxf>
      <numFmt numFmtId="3" formatCode="#,##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0.0\ 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" formatCode="#,##0"/>
      <border diagonalUp="0" diagonalDown="0">
        <left/>
        <right style="thin">
          <color theme="2" tint="-9.9978637043366805E-2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  <border diagonalUp="0" diagonalDown="0">
        <left style="thin">
          <color theme="2" tint="-9.9978637043366805E-2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2" formatCode="0.00"/>
      <alignment horizontal="right" vertical="bottom" textRotation="0" wrapText="0" indent="0" justifyLastLine="0" shrinkToFit="0" readingOrder="0"/>
    </dxf>
    <dxf>
      <numFmt numFmtId="2" formatCode="0.00"/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border>
        <left style="thin">
          <color theme="0" tint="-0.24994659260841701"/>
        </left>
        <right style="thin">
          <color theme="0" tint="-0.24994659260841701"/>
        </right>
        <bottom/>
        <vertical style="thin">
          <color theme="0" tint="-0.24994659260841701"/>
        </vertical>
        <horizontal/>
      </border>
    </dxf>
    <dxf>
      <font>
        <b/>
        <i val="0"/>
        <color theme="0"/>
      </font>
      <fill>
        <patternFill>
          <bgColor rgb="FF0073B0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1" defaultTableStyle="TableStyleMedium2" defaultPivotStyle="PivotStyleLight16">
    <tableStyle name="Tilastokeskus" pivot="0" count="4" xr9:uid="{02B305A9-CE66-44D4-A316-2B85979B60AA}">
      <tableStyleElement type="wholeTable" dxfId="83"/>
      <tableStyleElement type="headerRow" dxfId="82"/>
      <tableStyleElement type="firstRowStripe" dxfId="81"/>
      <tableStyleElement type="secondRowStripe" dxfId="80"/>
    </tableStyle>
  </tableStyles>
  <colors>
    <mruColors>
      <color rgb="FF0073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07688B-8033-49E4-969E-929843510F82}" name="kiertotalousaiheiset_patentit" displayName="kiertotalousaiheiset_patentit" ref="A4:D17" totalsRowShown="0" headerRowCellStyle="Normaali">
  <autoFilter ref="A4:D17" xr:uid="{A6F82343-CD31-45EE-AB50-F04846B432BC}"/>
  <tableColumns count="4">
    <tableColumn id="1" xr3:uid="{01924C03-929F-4ADF-80E8-A6DDD229D3EE}" name="Vuosi"/>
    <tableColumn id="2" xr3:uid="{6B6D48AD-F9B8-4F9C-8FCE-57C176781B18}" name="Patentit/milj. asukasta" dataDxfId="79"/>
    <tableColumn id="3" xr3:uid="{9CF3BD0F-60F4-4A4A-9EEB-D8B125718169}" name="EU-keskiarvo (2010-2016)" dataDxfId="78" dataCellStyle="Prosenttia"/>
    <tableColumn id="4" xr3:uid="{5C46E5AF-0DF9-44DB-A512-666AF5BBA995}" name="Lisätieto"/>
  </tableColumns>
  <tableStyleInfo name="Tilastokeskus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E5B09F-0973-487F-A423-F04421F074F0}" name="palvelualojen_osuus7" displayName="palvelualojen_osuus7" ref="A23:B29" totalsRowShown="0" headerRowDxfId="47" tableBorderDxfId="46">
  <autoFilter ref="A23:B29" xr:uid="{F8E5B09F-0973-487F-A423-F04421F074F0}"/>
  <tableColumns count="2">
    <tableColumn id="1" xr3:uid="{B671C94C-64E6-4BF3-9A86-68C3EF94D098}" name="Kotitalouksien autonvuokraus"/>
    <tableColumn id="2" xr3:uid="{BF641357-2148-4087-9C58-DCCBCB4C826F}" name="Osuus  kotitalouksista (%)" dataDxfId="45" dataCellStyle="Prosenttia"/>
  </tableColumns>
  <tableStyleInfo name="Tilastokeskus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EC139D8-8BD7-4AA9-ACBE-2B380E815D47}" name="palvelualojen_osuus719" displayName="palvelualojen_osuus719" ref="A30:B33" totalsRowShown="0" headerRowDxfId="44" tableBorderDxfId="43">
  <autoFilter ref="A30:B33" xr:uid="{6EC139D8-8BD7-4AA9-ACBE-2B380E815D47}"/>
  <tableColumns count="2">
    <tableColumn id="1" xr3:uid="{CF5675F8-FF50-48E3-9FF4-92AA552ABABC}" name="Vuokra tyyppi"/>
    <tableColumn id="2" xr3:uid="{36E0930E-75D4-4AAB-B805-9869BE6A1331}" name="Osuus  vuokratuista autoista (%)" dataDxfId="42" dataCellStyle="Prosenttia"/>
  </tableColumns>
  <tableStyleInfo name="Tilastokeskus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F957DBC-C7E7-4928-855F-CC1A9CDC6BD6}" name="palvelualojen_osuus720" displayName="palvelualojen_osuus720" ref="A35:C40" totalsRowShown="0" headerRowDxfId="41" tableBorderDxfId="40">
  <autoFilter ref="A35:C40" xr:uid="{0F957DBC-C7E7-4928-855F-CC1A9CDC6BD6}"/>
  <tableColumns count="3">
    <tableColumn id="1" xr3:uid="{1984E39D-1F12-4567-ACA4-4C342D9BE13E}" name="Kotitalouksien autonvuokraus"/>
    <tableColumn id="2" xr3:uid="{29B2C7FA-9069-4A63-B6F2-04425CD6637D}" name="Osuus  kotitalouksista (%)" dataDxfId="39" dataCellStyle="Prosenttia"/>
    <tableColumn id="4" xr3:uid="{B076A945-A566-4FEA-8EE4-665FAF9F210E}" name="Tulot vuokrauksesta (€)"/>
  </tableColumns>
  <tableStyleInfo name="Tilastokeskus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95F84D0-E3EE-4537-A00E-5B70B289F508}" name="yhdyskuntajatteen_hyodyntaminen" displayName="yhdyskuntajatteen_hyodyntaminen" ref="A3:G15" totalsRowShown="0">
  <autoFilter ref="A3:G15" xr:uid="{9BEC357E-229A-47F2-8155-4551859B2591}"/>
  <tableColumns count="7">
    <tableColumn id="1" xr3:uid="{193D2CA9-1057-4B20-BBA0-443A13BFC9D3}" name="Vuosi"/>
    <tableColumn id="2" xr3:uid="{59A81727-C0FC-4632-A6D6-EE6FB76C48D2}" name="Yhdyskuntajätteen kierrätysaste (%)" dataDxfId="38"/>
    <tableColumn id="3" xr3:uid="{8D447021-F037-48EB-9DED-E9C0E3348E26}" name="EU-keskiarvo kierrätyaste (%)" dataDxfId="37"/>
    <tableColumn id="4" xr3:uid="{3CACC7C5-84FC-4485-A7CF-FC19362A579A}" name="Yhdyskuntajätteen määrä (t)" dataDxfId="36"/>
    <tableColumn id="5" xr3:uid="{BDFCAB26-26E3-4FC2-A092-BEA4820336A0}" name="Kaatopaikkasijoitus ja muu loppukäsittely (t)" dataDxfId="35"/>
    <tableColumn id="6" xr3:uid="{5D8E68A8-91BC-423D-A8C9-DB8D5817BD01}" name="Materiaalihyödyntäminen (t)" dataDxfId="34"/>
    <tableColumn id="7" xr3:uid="{118365A0-1367-44E9-B4EF-EE3DBF86966A}" name="Energiahyödyntäminen (t)" dataDxfId="33"/>
  </tableColumns>
  <tableStyleInfo name="Tilastokeskus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FAD2384-ABCA-456A-B465-04645E08A93B}" name="kokonaisjatemaara_jateintensiteetti" displayName="kokonaisjatemaara_jateintensiteetti" ref="A17:D29" totalsRowShown="0" headerRowDxfId="32">
  <autoFilter ref="A17:D29" xr:uid="{2C1BD2DE-AA5F-49DA-AC49-D5088F359E45}"/>
  <tableColumns count="4">
    <tableColumn id="1" xr3:uid="{9D903385-0683-44CB-ADC5-9910D2C72E37}" name="Vuosi"/>
    <tableColumn id="2" xr3:uid="{D5330402-B220-433F-BEA1-12C13BE96F73}" name="Jätemäärä (milj. t)" dataDxfId="31"/>
    <tableColumn id="3" xr3:uid="{AA3C7FF7-02F8-4C30-B851-2A92C537B40E}" name="Jäteintensiteetti (kg/€)" dataDxfId="30"/>
    <tableColumn id="4" xr3:uid="{469E881B-F9EA-4319-9E30-D5D7AB990EAF}" name="Jäteintensiteetti ilman kaivosjätteitä (kg/€)" dataDxfId="29"/>
  </tableColumns>
  <tableStyleInfo name="Tilastokeskus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06256F6-6D87-4DB4-AD62-EC6DBF3AC565}" name="biokaasun_tuotanto_hyodyntaminen" displayName="biokaasun_tuotanto_hyodyntaminen" ref="A32:D44" totalsRowShown="0" headerRowDxfId="28">
  <autoFilter ref="A32:D44" xr:uid="{C85F4053-0729-4530-A49B-59E2C2EFFE59}"/>
  <tableColumns count="4">
    <tableColumn id="1" xr3:uid="{22EA43D4-2947-44D7-AEC2-AC658F424D03}" name="Vuosi"/>
    <tableColumn id="2" xr3:uid="{8546F648-E452-4C59-8765-2A6E8D7E92A0}" name="Biokaasun tuotanto (GWh)"/>
    <tableColumn id="3" xr3:uid="{E0DBEFED-D1CD-44AA-9A50-D4C581287FE0}" name="Biokaasun hyödyntäminen (GWh)"/>
    <tableColumn id="4" xr3:uid="{DC34A51F-E156-4D00-9D1F-193AF8D62C7C}" name="Soihtupoltto (GWh)"/>
  </tableColumns>
  <tableStyleInfo name="Tilastokeskus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63877D3-7ECB-440F-A2B2-FF24786C8D0C}" name="materiaalien_kiertotalousaste" displayName="materiaalien_kiertotalousaste" ref="A4:G14" totalsRowShown="0">
  <autoFilter ref="A4:G14" xr:uid="{24D9B2A1-43CD-4477-B9FF-4700F601E249}"/>
  <tableColumns count="7">
    <tableColumn id="1" xr3:uid="{FAC0D0AB-C624-4AE2-9D21-AF44E2680B6B}" name="Vuosi" dataDxfId="27"/>
    <tableColumn id="2" xr3:uid="{F6292346-EF1A-49E9-AE4A-C3B704056EFB}" name="Kaikki materiaalit yhteensä (%)" dataDxfId="26" dataCellStyle="Prosenttia"/>
    <tableColumn id="3" xr3:uid="{E58AFDF1-1D20-4443-B581-E48847D51964}" name="Biomassa (%)" dataDxfId="25" dataCellStyle="Prosenttia"/>
    <tableColumn id="4" xr3:uid="{EC499B7E-F5F0-48D1-8BD0-E67A3216A439}" name="Metallimalmit (%)" dataDxfId="24" dataCellStyle="Prosenttia"/>
    <tableColumn id="5" xr3:uid="{1917B125-BB4A-4784-874C-CD6B02990324}" name="Epämetalliset mineraalit (%)" dataDxfId="23" dataCellStyle="Prosenttia"/>
    <tableColumn id="6" xr3:uid="{1B24DF85-F661-4299-916F-2F6B36628569}" name="Fossiiliset energiamateriaalit (%)" dataDxfId="22" dataCellStyle="Prosenttia"/>
    <tableColumn id="7" xr3:uid="{AF818CC0-8213-4757-ACFD-30D391680CE8}" name="EU-keskiarvo (2013-2017) (%)" dataDxfId="21"/>
  </tableColumns>
  <tableStyleInfo name="Tilastokeskus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6412FA8-54D1-48FB-96B9-EA79CB1A0219}" name="materiaalien_kierto" displayName="materiaalien_kierto" ref="A15:F27" totalsRowShown="0">
  <autoFilter ref="A15:F27" xr:uid="{F8CC697E-6267-4B3F-8C6C-98FF594C6654}"/>
  <tableColumns count="6">
    <tableColumn id="1" xr3:uid="{A635F98A-F09D-467E-BF37-7C76AC80E533}" name="Toiminto"/>
    <tableColumn id="2" xr3:uid="{061237F5-331B-4FCE-90C2-72F2FE4B883E}" name="Materiaalit yhteensä (milj. t)" dataDxfId="20" dataCellStyle="Pilkku"/>
    <tableColumn id="3" xr3:uid="{1FFE4AF7-86D1-4E76-B639-D57F53A5E073}" name="Biomassa (1000 t)" dataDxfId="19" dataCellStyle="Pilkku"/>
    <tableColumn id="4" xr3:uid="{1F73160E-AFE2-4DFB-BD94-B73A50CCE212}" name="Metallimalmit (1000 t)" dataDxfId="18" dataCellStyle="Pilkku"/>
    <tableColumn id="5" xr3:uid="{AD75B3D4-B983-476A-8C75-5BA5320DC046}" name="Ei-metalliset mineraalit (1000 t)" dataDxfId="17" dataCellStyle="Pilkku"/>
    <tableColumn id="6" xr3:uid="{AE1289A5-7813-4151-A041-FF3D1F35CC87}" name="Fossiiliset energiamateriaalit (1000 t)" dataDxfId="16" dataCellStyle="Pilkku"/>
  </tableColumns>
  <tableStyleInfo name="Tilastokeskus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7AA20B2-9E94-4B29-A35E-CF0B123FEE63}" name="uudelleenvalmistus_uudelleenkaytto" displayName="uudelleenvalmistus_uudelleenkaytto" ref="A29:E41" totalsRowShown="0" headerRowDxfId="15">
  <autoFilter ref="A29:E41" xr:uid="{48CD04B9-E844-445A-BB8C-3D171D839690}"/>
  <tableColumns count="5">
    <tableColumn id="1" xr3:uid="{3DA8C306-E4D1-4A50-B359-BA47492759E2}" name="Vuosi" dataDxfId="14"/>
    <tableColumn id="2" xr3:uid="{131335BA-C355-442D-B360-320C316021EC}" name="Uudelleenpinnoitettujen renkaiden arvo (1000 €)" dataDxfId="13"/>
    <tableColumn id="3" xr3:uid="{EFB274E2-A777-4011-B3F6-40C07675426C}" name="Uudelleenpinnoitettujen renkaiden määrä (kpl)" dataDxfId="12"/>
    <tableColumn id="4" xr3:uid="{87855CB3-9AF5-4076-9576-8D51B40F57B0}" name="Uudelleenkäytetty sähkö- ja elektroniikkaromu (t)"/>
    <tableColumn id="5" xr3:uid="{C615B71A-1E6D-40C3-84C2-7330E24414D7}" name="Mater. hyödynnetty sähkö- ja elektroniikkaromu (t)"/>
  </tableColumns>
  <tableStyleInfo name="Tilastokesku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CFDF75-6663-46DC-B741-463828E887E5}" name="kotimainen_materiaalien_kulutus_ja_materiaali_intensiteetti" displayName="kotimainen_materiaalien_kulutus_ja_materiaali_intensiteetti" ref="A4:I17" totalsRowShown="0" headerRowDxfId="77">
  <autoFilter ref="A4:I17" xr:uid="{3F015917-0784-419D-B00B-FC6DA9EB54D6}"/>
  <tableColumns count="9">
    <tableColumn id="1" xr3:uid="{B461E575-42BF-4193-BDEB-5E155AFE1F54}" name="Vuosi"/>
    <tableColumn id="2" xr3:uid="{4C482A0B-8751-490E-BC29-D5005B9391AD}" name="Materiaali-intensiteetti (kg/€)" dataDxfId="11"/>
    <tableColumn id="3" xr3:uid="{8B312245-1E86-4449-82D1-3D4547C68163}" name="Epämetalliset mineraalit (t)" dataDxfId="10"/>
    <tableColumn id="4" xr3:uid="{19841A27-7869-4EEA-A41D-A1354AB73BB0}" name="Biomassa (t)" dataDxfId="9"/>
    <tableColumn id="5" xr3:uid="{3F4E5D85-4488-45BE-8CF0-AEEFE30B3FB2}" name="Metallimalmit (t)" dataDxfId="8"/>
    <tableColumn id="6" xr3:uid="{EA4376A1-C6AB-480F-B3EB-EF95F773C39D}" name="Fossiiliset energiamateriaalit (t)" dataDxfId="7"/>
    <tableColumn id="9" xr3:uid="{B0BDD68D-57B2-4895-B88C-B8EF56DA72B5}" name="Muut" dataDxfId="6"/>
    <tableColumn id="7" xr3:uid="{59943DD9-B530-4102-B712-EB76B92E9641}" name="DMC (t)" dataDxfId="5"/>
    <tableColumn id="10" xr3:uid="{AAE5B64F-F190-4E41-8059-858F49A3C434}" name="Lisätieto" dataDxfId="76"/>
  </tableColumns>
  <tableStyleInfo name="Tilastokesku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9EC14E-A8EE-475D-867B-D64A0BE265E8}" name="kiertotaloustoimipaikkojen_lukumaara_liikevaihto_henkilosto" displayName="kiertotaloustoimipaikkojen_lukumaara_liikevaihto_henkilosto" ref="A3:D13" totalsRowShown="0" headerRowDxfId="75">
  <autoFilter ref="A3:D13" xr:uid="{C5B6D16A-9A03-4399-8C17-D5E472575E95}"/>
  <tableColumns count="4">
    <tableColumn id="1" xr3:uid="{68E96FB8-1549-43E8-994F-BA5DE8CEE6C6}" name="Vuosi"/>
    <tableColumn id="2" xr3:uid="{300299A1-C1CD-4F4E-8BFD-E70A15F26EB8}" name="Liikevaihto (milj.€)" dataDxfId="74"/>
    <tableColumn id="3" xr3:uid="{2A01D0BA-35E9-4417-AB40-9B64EB73FD7F}" name="Henkilöstömäärä (kpl)" dataDxfId="73" dataCellStyle="Pilkku"/>
    <tableColumn id="4" xr3:uid="{0C337FDC-A2E0-4DF2-96A8-ED7925A1415A}" name="Toimipaikkojen lukumäärä (kpl)" dataDxfId="72" dataCellStyle="Pilkku"/>
  </tableColumns>
  <tableStyleInfo name="Tilastokesku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90C8C8-F98C-418D-8E93-B78BA0784B62}" name="palkkataso_kiertotalousaloilla" displayName="palkkataso_kiertotalousaloilla" ref="A15:E27" totalsRowShown="0" headerRowDxfId="71">
  <autoFilter ref="A15:E27" xr:uid="{6618E94B-33B2-4B99-A9F8-870033174CF3}"/>
  <tableColumns count="5">
    <tableColumn id="1" xr3:uid="{8C91121F-B925-4E5C-9BDD-DC98F8AE97F5}" name="Vuosi"/>
    <tableColumn id="2" xr3:uid="{A727D770-53D2-4730-BDA4-7B5EC0E47508}" name="Kierrätys (€)" dataDxfId="70"/>
    <tableColumn id="3" xr3:uid="{F0F381B0-2AED-4B30-BDC0-1D5D571C365F}" name="Korjaus ja uudelleenkäyttö (€)" dataDxfId="69"/>
    <tableColumn id="4" xr3:uid="{1C96E5DA-720C-493D-A515-D58AD24B3F1C}" name="Vuokraus ja leasing (€)" dataDxfId="68"/>
    <tableColumn id="5" xr3:uid="{D06C3B53-B336-43A7-9214-8ECD31A7A3E0}" name="Kaikkien alojen mediaani (€)" dataDxfId="67"/>
  </tableColumns>
  <tableStyleInfo name="Tilastokesku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B9E8713-545A-4D3A-9A5A-DBFBBB3B59D5}" name="kiertotalousaloille_tyollistyneet_koulutusasteittain" displayName="kiertotalousaloille_tyollistyneet_koulutusasteittain" ref="A29:E41" totalsRowShown="0" headerRowDxfId="66" tableBorderDxfId="65">
  <autoFilter ref="A29:E41" xr:uid="{098674EB-984E-48F3-9C0D-076400955563}"/>
  <tableColumns count="5">
    <tableColumn id="1" xr3:uid="{20E00849-5F91-40B9-A7CC-5CE3C9DF1639}" name="Vuosi"/>
    <tableColumn id="2" xr3:uid="{907927D7-4C49-45FB-8915-5B02EC1851F5}" name="Ammatillinen koulutus (kpl)" dataDxfId="64"/>
    <tableColumn id="3" xr3:uid="{25801492-B80A-424C-8870-43A35CE41857}" name="Ammattikorkeakoulukoulutus (kpl)" dataDxfId="63"/>
    <tableColumn id="4" xr3:uid="{FACED0B1-1E85-4281-8D19-F45AD4D99B6B}" name="Lukiokoulutus (kpl)" dataDxfId="62"/>
    <tableColumn id="5" xr3:uid="{3FB09F9D-F52B-4C7A-A495-071EC077EEB3}" name="Yliopistokoulutus (kpl)" dataDxfId="61"/>
  </tableColumns>
  <tableStyleInfo name="Tilastokesku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D97C33-8CBC-4839-8703-9509EFE02763}" name="kiertotalousaiheiset_patentit2" displayName="kiertotalousaiheiset_patentit2" ref="A3:B15" totalsRowShown="0" headerRowCellStyle="Normaali">
  <autoFilter ref="A3:B15" xr:uid="{83D97C33-8CBC-4839-8703-9509EFE02763}"/>
  <tableColumns count="2">
    <tableColumn id="1" xr3:uid="{D241BF7B-54F6-4868-B431-030D40DE7680}" name="Vuosi"/>
    <tableColumn id="2" xr3:uid="{126BBE62-6870-4DD9-99AE-F7B0A00AF90D}" name="Tyhjien osuus" dataDxfId="60" dataCellStyle="Prosenttia"/>
  </tableColumns>
  <tableStyleInfo name="Tilastokesku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8D001B3-B987-4F14-A471-675DE5C27D0C}" name="kiertotaloustoimipaikkojen_lukumaara_liikevaihto_henkilosto6" displayName="kiertotaloustoimipaikkojen_lukumaara_liikevaihto_henkilosto6" ref="A17:D29" totalsRowShown="0" headerRowDxfId="59" tableBorderDxfId="58">
  <autoFilter ref="A17:D29" xr:uid="{68D001B3-B987-4F14-A471-675DE5C27D0C}"/>
  <tableColumns count="4">
    <tableColumn id="1" xr3:uid="{C1822065-28E5-4471-A50D-78D985822FE9}" name="Vuosi"/>
    <tableColumn id="2" xr3:uid="{27497E0C-C1EF-44EA-84B9-6FEC5972D4E6}" name="Kierrätysmateriaalit (1000 t)" dataDxfId="57"/>
    <tableColumn id="3" xr3:uid="{FDAF78D2-9C09-4308-A366-4E5B4805376F}" name="Tyhjät palautuspakkaukset (1000 t)" dataDxfId="56" dataCellStyle="Pilkku"/>
    <tableColumn id="4" xr3:uid="{3483643C-152B-4D16-A5A3-E784FB8B6A98}" name="Keskim. Kuljetusmatkat (km)" dataDxfId="55"/>
  </tableColumns>
  <tableStyleInfo name="Tilastokesku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39B0C5-D209-4223-8924-47FA98C20489}" name="palvelualojen_osuus" displayName="palvelualojen_osuus" ref="A3:C12" totalsRowShown="0" headerRowDxfId="54">
  <autoFilter ref="A3:C12" xr:uid="{7A113E14-CA7A-44CF-AE91-5EB84216C2B7}"/>
  <tableColumns count="3">
    <tableColumn id="1" xr3:uid="{F1AD91AC-612C-4803-8E18-17EF82CC49F1}" name="Vuosi"/>
    <tableColumn id="2" xr3:uid="{C14ADB07-DD66-4142-A773-514BD72D26F1}" name="Palvelualojen liikevaihdon osuus koko taloudesta (%)" dataDxfId="53" dataCellStyle="Prosenttia"/>
    <tableColumn id="3" xr3:uid="{73ADA852-31CF-4395-9F17-9273B7FC1A59}" name="Kaikkien toimialojen liikevaihto (mrd. euroa)" dataDxfId="52" dataCellStyle="Pilkku"/>
  </tableColumns>
  <tableStyleInfo name="Tilastokeskus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0B9E707-7BA8-4313-AAC0-35E6B04B54F4}" name="kirpputorikauppa" displayName="kirpputorikauppa" ref="A3:D22" totalsRowShown="0" headerRowDxfId="51">
  <autoFilter ref="A3:D22" xr:uid="{67A6789C-DB6A-4AB5-A293-38F6A5654487}"/>
  <tableColumns count="4">
    <tableColumn id="1" xr3:uid="{4B71B281-5A5B-4C07-AA2B-19C0639F0922}" name="Vuosi" dataDxfId="50"/>
    <tableColumn id="2" xr3:uid="{A83E4F4E-6B78-4515-A95D-A1B163A01856}" name="Liikevaihto (milj. €)" dataDxfId="49"/>
    <tableColumn id="3" xr3:uid="{D9A734D4-F1D5-4A51-B118-AAD0EAF49EBD}" name="Henkilöstömäärä (kpl)" dataDxfId="48"/>
    <tableColumn id="4" xr3:uid="{F3A3A470-2DE3-40F7-B63D-68E14FFE834A}" name="Toimipaikkojen lukumäärä (kpl)" dataDxfId="4"/>
  </tableColumns>
  <tableStyleInfo name="Tilastokeskus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t.fi/tup/kiertotalous/kiertotalousliiketoiminnan-indikaattori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735F-D72B-4FED-9117-6EBCBEE2405D}">
  <dimension ref="A1:A12"/>
  <sheetViews>
    <sheetView workbookViewId="0">
      <selection activeCell="A11" sqref="A11"/>
    </sheetView>
  </sheetViews>
  <sheetFormatPr defaultColWidth="0" defaultRowHeight="17.100000000000001" customHeight="1" zeroHeight="1" x14ac:dyDescent="0.2"/>
  <cols>
    <col min="1" max="1" width="55.21875" customWidth="1"/>
    <col min="2" max="16384" width="8.88671875" hidden="1"/>
  </cols>
  <sheetData>
    <row r="1" spans="1:1" ht="56.25" customHeight="1" x14ac:dyDescent="0.35">
      <c r="A1" s="12" t="s">
        <v>0</v>
      </c>
    </row>
    <row r="2" spans="1:1" ht="54" customHeight="1" x14ac:dyDescent="0.2">
      <c r="A2" s="2" t="s">
        <v>1</v>
      </c>
    </row>
    <row r="3" spans="1:1" ht="30" x14ac:dyDescent="0.2">
      <c r="A3" s="4" t="s">
        <v>2</v>
      </c>
    </row>
    <row r="4" spans="1:1" ht="36" customHeight="1" thickBot="1" x14ac:dyDescent="0.3">
      <c r="A4" s="19" t="s">
        <v>3</v>
      </c>
    </row>
    <row r="5" spans="1:1" ht="17.100000000000001" customHeight="1" x14ac:dyDescent="0.2">
      <c r="A5" s="3" t="s">
        <v>4</v>
      </c>
    </row>
    <row r="6" spans="1:1" ht="17.100000000000001" customHeight="1" x14ac:dyDescent="0.2">
      <c r="A6" s="3" t="s">
        <v>5</v>
      </c>
    </row>
    <row r="7" spans="1:1" ht="17.100000000000001" customHeight="1" x14ac:dyDescent="0.2">
      <c r="A7" s="3" t="s">
        <v>6</v>
      </c>
    </row>
    <row r="8" spans="1:1" ht="17.100000000000001" customHeight="1" x14ac:dyDescent="0.2">
      <c r="A8" s="3" t="s">
        <v>7</v>
      </c>
    </row>
    <row r="9" spans="1:1" ht="17.100000000000001" customHeight="1" x14ac:dyDescent="0.2">
      <c r="A9" s="3" t="s">
        <v>8</v>
      </c>
    </row>
    <row r="10" spans="1:1" ht="17.100000000000001" customHeight="1" x14ac:dyDescent="0.2">
      <c r="A10" s="3" t="s">
        <v>9</v>
      </c>
    </row>
    <row r="11" spans="1:1" ht="17.100000000000001" customHeight="1" x14ac:dyDescent="0.2">
      <c r="A11" s="3" t="s">
        <v>10</v>
      </c>
    </row>
    <row r="12" spans="1:1" ht="17.100000000000001" customHeight="1" x14ac:dyDescent="0.2">
      <c r="A12" s="3" t="s">
        <v>11</v>
      </c>
    </row>
  </sheetData>
  <hyperlinks>
    <hyperlink ref="A5" location="'1. Design'!A1" display="1. Design" xr:uid="{2FF7493C-9CE2-4F97-A805-B6C8DCC2CC90}"/>
    <hyperlink ref="A6" location="'2. Materiaalien otto'!A1" display="2. Materiaalien otto" xr:uid="{FB7918BB-B712-4A22-8FD2-4333232A7A2C}"/>
    <hyperlink ref="A7" location="'3. Tuotanto'!A1" display="3. Tuotanto" xr:uid="{6546592F-635F-41DF-96E9-287B8B19D627}"/>
    <hyperlink ref="A8" location="'4. Logistiikka'!A1" display="'4. Logistiikka" xr:uid="{B2445247-109C-466B-8BD3-CBFBA0E680F0}"/>
    <hyperlink ref="A9" location="'5. Kauppa ja palvelut'!A1" display="'5. Kauppa ja palvelut" xr:uid="{4FF3DD44-4BF7-4C21-BC8E-A2A7ECD8AD5B}"/>
    <hyperlink ref="A10" location="'6. Kulutus'!A1" display="'6. Kulutus" xr:uid="{B1940DEB-A267-4FD6-80C8-DAED0F2C175C}"/>
    <hyperlink ref="A11" location="'7. Jätteet'!A1" display="'7. Jätteet" xr:uid="{95FF6833-3DC5-476C-AA44-B96669B930B1}"/>
    <hyperlink ref="A12" location="'8. Uudelleenkäyttö ja kierrätys'!A1" display="8. Uudelleenkäyttö ja kierrätys" xr:uid="{167CB3D6-A18D-43C9-8479-6D4A3ADC04DF}"/>
    <hyperlink ref="A3" r:id="rId1" display="Indikaattoreiden tarkat kuvaukset löytyvät Tilastokeskuksen verkkosivuilta." xr:uid="{1DC234B8-4229-4955-BC33-9A5FDC3FE439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03C6-759A-4C99-BDDA-06A1C5BD4EA7}">
  <dimension ref="A1:D17"/>
  <sheetViews>
    <sheetView workbookViewId="0">
      <selection activeCell="C23" sqref="C23"/>
    </sheetView>
  </sheetViews>
  <sheetFormatPr defaultRowHeight="15" x14ac:dyDescent="0.2"/>
  <cols>
    <col min="2" max="2" width="23.21875" customWidth="1"/>
    <col min="3" max="3" width="25.33203125" customWidth="1"/>
  </cols>
  <sheetData>
    <row r="1" spans="1:4" ht="50.1" customHeight="1" x14ac:dyDescent="0.35">
      <c r="A1" s="92" t="s">
        <v>4</v>
      </c>
      <c r="B1" s="92"/>
    </row>
    <row r="2" spans="1:4" ht="39.950000000000003" customHeight="1" x14ac:dyDescent="0.25">
      <c r="A2" s="91" t="s">
        <v>12</v>
      </c>
      <c r="B2" s="91"/>
    </row>
    <row r="3" spans="1:4" ht="30.75" customHeight="1" x14ac:dyDescent="0.2">
      <c r="A3" s="93" t="s">
        <v>123</v>
      </c>
      <c r="B3" s="93"/>
    </row>
    <row r="4" spans="1:4" ht="24.95" customHeight="1" x14ac:dyDescent="0.2">
      <c r="A4" t="s">
        <v>13</v>
      </c>
      <c r="B4" t="s">
        <v>14</v>
      </c>
      <c r="C4" t="s">
        <v>15</v>
      </c>
      <c r="D4" s="21" t="s">
        <v>124</v>
      </c>
    </row>
    <row r="5" spans="1:4" ht="15" customHeight="1" x14ac:dyDescent="0.2">
      <c r="A5">
        <v>2010</v>
      </c>
      <c r="B5" s="5">
        <v>2.81</v>
      </c>
      <c r="C5" s="79">
        <v>0.7</v>
      </c>
    </row>
    <row r="6" spans="1:4" ht="15" customHeight="1" x14ac:dyDescent="0.2">
      <c r="A6">
        <v>2011</v>
      </c>
      <c r="B6" s="5">
        <v>1.45</v>
      </c>
      <c r="C6" s="79">
        <v>0.74</v>
      </c>
    </row>
    <row r="7" spans="1:4" ht="15" customHeight="1" x14ac:dyDescent="0.2">
      <c r="A7">
        <v>2012</v>
      </c>
      <c r="B7" s="5">
        <v>2.17</v>
      </c>
      <c r="C7" s="79">
        <v>0.77</v>
      </c>
    </row>
    <row r="8" spans="1:4" ht="15" customHeight="1" x14ac:dyDescent="0.2">
      <c r="A8">
        <v>2013</v>
      </c>
      <c r="B8" s="5">
        <v>2.75</v>
      </c>
      <c r="C8" s="79">
        <v>0.73</v>
      </c>
    </row>
    <row r="9" spans="1:4" ht="15" customHeight="1" x14ac:dyDescent="0.2">
      <c r="A9">
        <v>2014</v>
      </c>
      <c r="B9" s="5">
        <v>2.81</v>
      </c>
      <c r="C9" s="79">
        <v>0.76</v>
      </c>
    </row>
    <row r="10" spans="1:4" ht="15" customHeight="1" x14ac:dyDescent="0.2">
      <c r="A10">
        <v>2015</v>
      </c>
      <c r="B10" s="5">
        <v>3.37</v>
      </c>
      <c r="C10" s="79">
        <v>0.8</v>
      </c>
    </row>
    <row r="11" spans="1:4" ht="15" customHeight="1" x14ac:dyDescent="0.2">
      <c r="A11">
        <v>2016</v>
      </c>
      <c r="B11" s="5">
        <v>3.45</v>
      </c>
      <c r="C11" s="79">
        <v>0.73</v>
      </c>
    </row>
    <row r="12" spans="1:4" ht="15" customHeight="1" x14ac:dyDescent="0.2">
      <c r="A12">
        <v>2017</v>
      </c>
      <c r="B12" s="5">
        <v>3.41</v>
      </c>
      <c r="C12" s="79">
        <v>0.69</v>
      </c>
    </row>
    <row r="13" spans="1:4" ht="15" customHeight="1" x14ac:dyDescent="0.2">
      <c r="A13" s="22">
        <v>2018</v>
      </c>
      <c r="B13" s="5">
        <v>3.38</v>
      </c>
      <c r="C13" s="79">
        <v>0.71</v>
      </c>
    </row>
    <row r="14" spans="1:4" x14ac:dyDescent="0.2">
      <c r="A14" s="22">
        <v>2019</v>
      </c>
      <c r="B14" s="5">
        <v>2.97</v>
      </c>
      <c r="C14" s="5">
        <v>0.86</v>
      </c>
    </row>
    <row r="15" spans="1:4" x14ac:dyDescent="0.2">
      <c r="A15" s="22">
        <v>2020</v>
      </c>
      <c r="B15" s="5">
        <v>2.71</v>
      </c>
      <c r="C15" s="80">
        <v>0.46</v>
      </c>
      <c r="D15" s="22"/>
    </row>
    <row r="16" spans="1:4" x14ac:dyDescent="0.2">
      <c r="A16" s="53">
        <v>2021</v>
      </c>
      <c r="B16" s="5">
        <v>3.7849833848241272</v>
      </c>
      <c r="C16" s="80">
        <v>2.414986391249812</v>
      </c>
      <c r="D16" t="s">
        <v>83</v>
      </c>
    </row>
    <row r="17" spans="1:4" x14ac:dyDescent="0.2">
      <c r="A17" s="53">
        <v>2022</v>
      </c>
      <c r="B17" s="5">
        <v>4.1325885330730161</v>
      </c>
      <c r="C17" s="80">
        <v>2.0303774849229397</v>
      </c>
      <c r="D17" t="s">
        <v>83</v>
      </c>
    </row>
  </sheetData>
  <mergeCells count="3">
    <mergeCell ref="A2:B2"/>
    <mergeCell ref="A1:B1"/>
    <mergeCell ref="A3:B3"/>
  </mergeCells>
  <phoneticPr fontId="6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0126-3888-403B-87C3-3FF11D83D67A}">
  <dimension ref="A1:I17"/>
  <sheetViews>
    <sheetView workbookViewId="0">
      <selection activeCell="H30" sqref="H30"/>
    </sheetView>
  </sheetViews>
  <sheetFormatPr defaultRowHeight="15" x14ac:dyDescent="0.2"/>
  <cols>
    <col min="2" max="2" width="26.5546875" bestFit="1" customWidth="1"/>
    <col min="3" max="3" width="25.21875" bestFit="1" customWidth="1"/>
    <col min="4" max="4" width="13.33203125" bestFit="1" customWidth="1"/>
    <col min="5" max="5" width="15.88671875" customWidth="1"/>
    <col min="6" max="7" width="28.88671875" customWidth="1"/>
    <col min="8" max="8" width="14.21875" customWidth="1"/>
  </cols>
  <sheetData>
    <row r="1" spans="1:9" ht="50.1" customHeight="1" x14ac:dyDescent="0.35">
      <c r="A1" s="92" t="s">
        <v>5</v>
      </c>
      <c r="B1" s="92"/>
    </row>
    <row r="2" spans="1:9" ht="39.950000000000003" customHeight="1" x14ac:dyDescent="0.25">
      <c r="A2" s="91" t="s">
        <v>16</v>
      </c>
      <c r="B2" s="91"/>
      <c r="C2" s="91"/>
    </row>
    <row r="3" spans="1:9" ht="21" customHeight="1" x14ac:dyDescent="0.2">
      <c r="A3" s="94" t="s">
        <v>121</v>
      </c>
      <c r="B3" s="94"/>
      <c r="C3" s="94"/>
    </row>
    <row r="4" spans="1:9" ht="24.95" customHeight="1" x14ac:dyDescent="0.25">
      <c r="A4" s="18" t="s">
        <v>13</v>
      </c>
      <c r="B4" s="18" t="s">
        <v>17</v>
      </c>
      <c r="C4" s="18" t="s">
        <v>18</v>
      </c>
      <c r="D4" s="18" t="s">
        <v>19</v>
      </c>
      <c r="E4" s="18" t="s">
        <v>20</v>
      </c>
      <c r="F4" s="18" t="s">
        <v>21</v>
      </c>
      <c r="G4" s="18" t="s">
        <v>84</v>
      </c>
      <c r="H4" s="18" t="s">
        <v>22</v>
      </c>
      <c r="I4" s="18" t="s">
        <v>124</v>
      </c>
    </row>
    <row r="5" spans="1:9" x14ac:dyDescent="0.2">
      <c r="A5">
        <v>2010</v>
      </c>
      <c r="B5" s="5">
        <v>1.1326237261736298</v>
      </c>
      <c r="C5" s="6">
        <v>156.74029999999999</v>
      </c>
      <c r="D5" s="10">
        <v>33.143699999999995</v>
      </c>
      <c r="E5" s="10">
        <v>20.558700000000002</v>
      </c>
      <c r="F5" s="10">
        <v>26.6067</v>
      </c>
      <c r="G5" s="5">
        <v>1.4653</v>
      </c>
      <c r="H5" s="10">
        <v>238.5147</v>
      </c>
      <c r="I5" s="6"/>
    </row>
    <row r="6" spans="1:9" x14ac:dyDescent="0.2">
      <c r="A6">
        <v>2011</v>
      </c>
      <c r="B6" s="5">
        <v>1.0834248668673305</v>
      </c>
      <c r="C6" s="6">
        <v>154.58099999999999</v>
      </c>
      <c r="D6" s="10">
        <v>32.46</v>
      </c>
      <c r="E6" s="10">
        <v>17.910799999999998</v>
      </c>
      <c r="F6" s="10">
        <v>26.971599999999999</v>
      </c>
      <c r="G6" s="5">
        <v>2.0422000000000002</v>
      </c>
      <c r="H6" s="10">
        <v>233.96559999999999</v>
      </c>
      <c r="I6" s="6"/>
    </row>
    <row r="7" spans="1:9" x14ac:dyDescent="0.2">
      <c r="A7">
        <v>2012</v>
      </c>
      <c r="B7" s="5">
        <v>1.0899747807995943</v>
      </c>
      <c r="C7" s="6">
        <v>159.48699999999999</v>
      </c>
      <c r="D7" s="10">
        <v>32.917699999999996</v>
      </c>
      <c r="E7" s="10">
        <v>18.4983</v>
      </c>
      <c r="F7" s="10">
        <v>19.735400000000002</v>
      </c>
      <c r="G7" s="5">
        <v>1.4532</v>
      </c>
      <c r="H7" s="10">
        <v>232.0916</v>
      </c>
      <c r="I7" s="6"/>
    </row>
    <row r="8" spans="1:9" x14ac:dyDescent="0.2">
      <c r="A8">
        <v>2013</v>
      </c>
      <c r="B8" s="5">
        <v>1.249272553219722</v>
      </c>
      <c r="C8" s="6">
        <v>162.80099999999999</v>
      </c>
      <c r="D8" s="10">
        <v>36.3795</v>
      </c>
      <c r="E8" s="10">
        <v>39.414199999999994</v>
      </c>
      <c r="F8" s="10">
        <v>23.8202</v>
      </c>
      <c r="G8" s="5">
        <v>1.1965999999999999</v>
      </c>
      <c r="H8" s="10">
        <v>263.61149999999998</v>
      </c>
      <c r="I8" s="6"/>
    </row>
    <row r="9" spans="1:9" x14ac:dyDescent="0.2">
      <c r="A9">
        <v>2014</v>
      </c>
      <c r="B9" s="5">
        <v>1.0923797338305383</v>
      </c>
      <c r="C9" s="6">
        <v>157.48650000000001</v>
      </c>
      <c r="D9" s="10">
        <v>35.171500000000002</v>
      </c>
      <c r="E9" s="10">
        <v>12.3786</v>
      </c>
      <c r="F9" s="10">
        <v>23.511200000000002</v>
      </c>
      <c r="G9" s="5">
        <v>1.1162999999999998</v>
      </c>
      <c r="H9" s="10">
        <v>229.66410000000002</v>
      </c>
      <c r="I9" s="6"/>
    </row>
    <row r="10" spans="1:9" x14ac:dyDescent="0.2">
      <c r="A10">
        <v>2015</v>
      </c>
      <c r="B10" s="5">
        <v>1.0592899212337679</v>
      </c>
      <c r="C10" s="6">
        <v>150.9752</v>
      </c>
      <c r="D10" s="10">
        <v>35.127099999999999</v>
      </c>
      <c r="E10" s="10">
        <v>17.915800000000001</v>
      </c>
      <c r="F10" s="10">
        <v>18.8231</v>
      </c>
      <c r="G10" s="5">
        <v>1.0767999999999998</v>
      </c>
      <c r="H10" s="10">
        <v>223.91800000000001</v>
      </c>
      <c r="I10" s="6"/>
    </row>
    <row r="11" spans="1:9" x14ac:dyDescent="0.2">
      <c r="A11">
        <v>2016</v>
      </c>
      <c r="B11" s="5">
        <v>1.111990631671943</v>
      </c>
      <c r="C11" s="6">
        <v>155.89750000000001</v>
      </c>
      <c r="D11" s="10">
        <v>36.370199999999997</v>
      </c>
      <c r="E11" s="10">
        <v>30.218599999999999</v>
      </c>
      <c r="F11" s="10">
        <v>18.120099999999997</v>
      </c>
      <c r="G11" s="5">
        <v>1.0603</v>
      </c>
      <c r="H11" s="10">
        <v>241.66670000000002</v>
      </c>
      <c r="I11" s="6"/>
    </row>
    <row r="12" spans="1:9" x14ac:dyDescent="0.2">
      <c r="A12" s="22">
        <v>2017</v>
      </c>
      <c r="B12" s="26">
        <v>1.041845843774803</v>
      </c>
      <c r="C12" s="24">
        <v>148.28379999999999</v>
      </c>
      <c r="D12" s="101">
        <v>34.941099999999999</v>
      </c>
      <c r="E12" s="101">
        <v>31.776299999999999</v>
      </c>
      <c r="F12" s="101">
        <v>17.6419</v>
      </c>
      <c r="G12" s="26">
        <v>1.0075000000000001</v>
      </c>
      <c r="H12" s="101">
        <v>233.65059999999997</v>
      </c>
      <c r="I12" s="24" t="s">
        <v>83</v>
      </c>
    </row>
    <row r="13" spans="1:9" x14ac:dyDescent="0.2">
      <c r="A13" s="13">
        <v>2018</v>
      </c>
      <c r="B13" s="5">
        <v>1.1439882374725554</v>
      </c>
      <c r="C13" s="6">
        <v>164.38810000000001</v>
      </c>
      <c r="D13" s="10">
        <v>39.0486</v>
      </c>
      <c r="E13" s="10">
        <v>33.380900000000004</v>
      </c>
      <c r="F13" s="10">
        <v>21.773199999999999</v>
      </c>
      <c r="G13" s="5">
        <v>0.89090000000000003</v>
      </c>
      <c r="H13" s="10">
        <v>259.48169999999999</v>
      </c>
      <c r="I13" s="6"/>
    </row>
    <row r="14" spans="1:9" x14ac:dyDescent="0.2">
      <c r="A14">
        <v>2019</v>
      </c>
      <c r="B14" s="5">
        <v>1.0754602589732534</v>
      </c>
      <c r="C14" s="6">
        <v>161.68629999999999</v>
      </c>
      <c r="D14" s="10">
        <v>38.667900000000003</v>
      </c>
      <c r="E14" s="10">
        <v>28.086099999999998</v>
      </c>
      <c r="F14" s="10">
        <v>17.488499999999998</v>
      </c>
      <c r="G14" s="5">
        <v>0.99579999999999991</v>
      </c>
      <c r="H14" s="10">
        <v>246.92459999999997</v>
      </c>
      <c r="I14" s="6"/>
    </row>
    <row r="15" spans="1:9" x14ac:dyDescent="0.2">
      <c r="A15" s="13">
        <v>2020</v>
      </c>
      <c r="B15" s="5">
        <v>1.1085275121324578</v>
      </c>
      <c r="C15" s="6">
        <v>160.684</v>
      </c>
      <c r="D15" s="10">
        <v>38.166699999999999</v>
      </c>
      <c r="E15" s="10">
        <v>33.744999999999997</v>
      </c>
      <c r="F15" s="10">
        <v>14.8917</v>
      </c>
      <c r="G15" s="5">
        <v>1.0355999999999999</v>
      </c>
      <c r="H15" s="10">
        <v>248.52299999999997</v>
      </c>
      <c r="I15" s="6"/>
    </row>
    <row r="16" spans="1:9" x14ac:dyDescent="0.2">
      <c r="A16">
        <v>2021</v>
      </c>
      <c r="B16" s="5">
        <v>1.0588229190535279</v>
      </c>
      <c r="C16" s="6">
        <v>159.37220000000002</v>
      </c>
      <c r="D16" s="10">
        <v>38.606300000000005</v>
      </c>
      <c r="E16" s="10">
        <v>33.284500000000001</v>
      </c>
      <c r="F16" s="10">
        <v>12.402700000000001</v>
      </c>
      <c r="G16" s="5">
        <v>1.2411000000000001</v>
      </c>
      <c r="H16" s="10">
        <v>244.90680000000003</v>
      </c>
      <c r="I16" s="6"/>
    </row>
    <row r="17" spans="1:9" x14ac:dyDescent="0.2">
      <c r="A17">
        <v>2022</v>
      </c>
      <c r="B17" s="5">
        <v>1.093479813281363</v>
      </c>
      <c r="C17" s="6">
        <v>168.13608600000001</v>
      </c>
      <c r="D17" s="10">
        <v>35.441049999999997</v>
      </c>
      <c r="E17" s="10">
        <v>37.462055999999997</v>
      </c>
      <c r="F17" s="10">
        <v>14.590854</v>
      </c>
      <c r="G17" s="5">
        <v>1.344271</v>
      </c>
      <c r="H17" s="10">
        <v>256.97431699999999</v>
      </c>
      <c r="I17" s="6"/>
    </row>
  </sheetData>
  <mergeCells count="3">
    <mergeCell ref="A2:C2"/>
    <mergeCell ref="A1:B1"/>
    <mergeCell ref="A3:C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3028-0661-401E-A781-85B4E6C386CE}">
  <dimension ref="A1:E41"/>
  <sheetViews>
    <sheetView zoomScaleNormal="100" workbookViewId="0">
      <selection activeCell="E12" sqref="E12"/>
    </sheetView>
  </sheetViews>
  <sheetFormatPr defaultRowHeight="15" x14ac:dyDescent="0.2"/>
  <cols>
    <col min="2" max="2" width="26" bestFit="1" customWidth="1"/>
    <col min="3" max="3" width="32.33203125" bestFit="1" customWidth="1"/>
    <col min="4" max="4" width="29.5546875" bestFit="1" customWidth="1"/>
    <col min="5" max="5" width="28.33203125" customWidth="1"/>
  </cols>
  <sheetData>
    <row r="1" spans="1:5" ht="50.1" customHeight="1" x14ac:dyDescent="0.35">
      <c r="A1" s="92" t="s">
        <v>6</v>
      </c>
      <c r="B1" s="92"/>
    </row>
    <row r="2" spans="1:5" ht="39.950000000000003" customHeight="1" x14ac:dyDescent="0.25">
      <c r="A2" s="91" t="s">
        <v>23</v>
      </c>
      <c r="B2" s="91"/>
      <c r="C2" s="91"/>
    </row>
    <row r="3" spans="1:5" ht="24.95" customHeight="1" x14ac:dyDescent="0.25">
      <c r="A3" s="18" t="s">
        <v>13</v>
      </c>
      <c r="B3" s="18" t="s">
        <v>24</v>
      </c>
      <c r="C3" s="18" t="s">
        <v>25</v>
      </c>
      <c r="D3" s="18" t="s">
        <v>26</v>
      </c>
    </row>
    <row r="4" spans="1:5" x14ac:dyDescent="0.2">
      <c r="A4">
        <v>2013</v>
      </c>
      <c r="B4" s="7">
        <v>8097.9580151202699</v>
      </c>
      <c r="C4" s="25">
        <v>48484.431432328798</v>
      </c>
      <c r="D4" s="25">
        <v>14407</v>
      </c>
    </row>
    <row r="5" spans="1:5" x14ac:dyDescent="0.2">
      <c r="A5">
        <v>2014</v>
      </c>
      <c r="B5" s="7">
        <v>8343.4203728452994</v>
      </c>
      <c r="C5" s="25">
        <v>45730.717814274103</v>
      </c>
      <c r="D5" s="25">
        <v>13058</v>
      </c>
    </row>
    <row r="6" spans="1:5" x14ac:dyDescent="0.2">
      <c r="A6">
        <v>2015</v>
      </c>
      <c r="B6" s="7">
        <v>8658.9293507482289</v>
      </c>
      <c r="C6" s="25">
        <v>47056.663056472004</v>
      </c>
      <c r="D6" s="25">
        <v>13677</v>
      </c>
    </row>
    <row r="7" spans="1:5" x14ac:dyDescent="0.2">
      <c r="A7">
        <v>2016</v>
      </c>
      <c r="B7" s="7">
        <v>8775.4066277491092</v>
      </c>
      <c r="C7" s="25">
        <v>46549.668695840803</v>
      </c>
      <c r="D7" s="25">
        <v>13374</v>
      </c>
    </row>
    <row r="8" spans="1:5" x14ac:dyDescent="0.2">
      <c r="A8">
        <v>2017</v>
      </c>
      <c r="B8" s="7">
        <v>9947.8727146026013</v>
      </c>
      <c r="C8" s="25">
        <v>46880.954681489602</v>
      </c>
      <c r="D8" s="25">
        <v>13071</v>
      </c>
    </row>
    <row r="9" spans="1:5" x14ac:dyDescent="0.2">
      <c r="A9">
        <v>2018</v>
      </c>
      <c r="B9" s="7">
        <v>10336.644728448602</v>
      </c>
      <c r="C9" s="25">
        <v>49381.699408127497</v>
      </c>
      <c r="D9" s="25">
        <v>12878</v>
      </c>
    </row>
    <row r="10" spans="1:5" x14ac:dyDescent="0.2">
      <c r="A10" s="22">
        <v>2019</v>
      </c>
      <c r="B10" s="23">
        <v>10919.031094337899</v>
      </c>
      <c r="C10" s="25">
        <v>50293.421206578903</v>
      </c>
      <c r="D10" s="25">
        <v>12551</v>
      </c>
    </row>
    <row r="11" spans="1:5" x14ac:dyDescent="0.2">
      <c r="A11" s="22">
        <v>2020</v>
      </c>
      <c r="B11" s="23">
        <v>10365.735245391701</v>
      </c>
      <c r="C11" s="25">
        <v>49300.871500135603</v>
      </c>
      <c r="D11" s="25">
        <v>12533</v>
      </c>
    </row>
    <row r="12" spans="1:5" x14ac:dyDescent="0.2">
      <c r="A12" s="22">
        <v>2021</v>
      </c>
      <c r="B12" s="23">
        <v>11137.1007236516</v>
      </c>
      <c r="C12" s="25">
        <v>45302.729999998897</v>
      </c>
      <c r="D12" s="25">
        <v>11856</v>
      </c>
    </row>
    <row r="13" spans="1:5" x14ac:dyDescent="0.2">
      <c r="A13" s="22">
        <v>2022</v>
      </c>
      <c r="B13" s="7">
        <v>12240.5192933986</v>
      </c>
      <c r="C13" s="25">
        <v>49343.9499999994</v>
      </c>
      <c r="D13" s="25">
        <v>12195</v>
      </c>
    </row>
    <row r="14" spans="1:5" ht="39.950000000000003" customHeight="1" x14ac:dyDescent="0.25">
      <c r="A14" s="95" t="s">
        <v>120</v>
      </c>
      <c r="B14" s="95"/>
      <c r="C14" s="95"/>
    </row>
    <row r="15" spans="1:5" ht="24.95" customHeight="1" x14ac:dyDescent="0.25">
      <c r="A15" s="18" t="s">
        <v>13</v>
      </c>
      <c r="B15" s="54" t="s">
        <v>27</v>
      </c>
      <c r="C15" s="55" t="s">
        <v>28</v>
      </c>
      <c r="D15" s="55" t="s">
        <v>85</v>
      </c>
      <c r="E15" s="56" t="s">
        <v>29</v>
      </c>
    </row>
    <row r="16" spans="1:5" x14ac:dyDescent="0.2">
      <c r="A16">
        <v>2010</v>
      </c>
      <c r="B16" s="57">
        <v>2582</v>
      </c>
      <c r="C16" s="24">
        <v>2831</v>
      </c>
      <c r="D16" s="24">
        <v>2791</v>
      </c>
      <c r="E16" s="58">
        <v>2715</v>
      </c>
    </row>
    <row r="17" spans="1:5" x14ac:dyDescent="0.2">
      <c r="A17">
        <v>2011</v>
      </c>
      <c r="B17" s="57">
        <v>2650</v>
      </c>
      <c r="C17" s="24">
        <v>2861</v>
      </c>
      <c r="D17" s="24">
        <v>2746</v>
      </c>
      <c r="E17" s="58">
        <v>2774</v>
      </c>
    </row>
    <row r="18" spans="1:5" x14ac:dyDescent="0.2">
      <c r="A18">
        <v>2012</v>
      </c>
      <c r="B18" s="57">
        <v>2720</v>
      </c>
      <c r="C18" s="24">
        <v>2971</v>
      </c>
      <c r="D18" s="24">
        <v>2836</v>
      </c>
      <c r="E18" s="58">
        <v>2853</v>
      </c>
    </row>
    <row r="19" spans="1:5" x14ac:dyDescent="0.2">
      <c r="A19">
        <v>2013</v>
      </c>
      <c r="B19" s="57">
        <v>2751</v>
      </c>
      <c r="C19" s="24">
        <v>3024</v>
      </c>
      <c r="D19" s="24">
        <v>2911</v>
      </c>
      <c r="E19" s="58">
        <v>2928</v>
      </c>
    </row>
    <row r="20" spans="1:5" x14ac:dyDescent="0.2">
      <c r="A20">
        <v>2014</v>
      </c>
      <c r="B20" s="57">
        <v>2740</v>
      </c>
      <c r="C20" s="24">
        <v>2966</v>
      </c>
      <c r="D20" s="24">
        <v>3042</v>
      </c>
      <c r="E20" s="58">
        <v>2946</v>
      </c>
    </row>
    <row r="21" spans="1:5" x14ac:dyDescent="0.2">
      <c r="A21">
        <v>2015</v>
      </c>
      <c r="B21" s="57">
        <v>2811</v>
      </c>
      <c r="C21" s="24">
        <v>2995</v>
      </c>
      <c r="D21" s="24">
        <v>3042</v>
      </c>
      <c r="E21" s="58">
        <v>2963</v>
      </c>
    </row>
    <row r="22" spans="1:5" x14ac:dyDescent="0.2">
      <c r="A22">
        <v>2016</v>
      </c>
      <c r="B22" s="57">
        <v>2896</v>
      </c>
      <c r="C22" s="24">
        <v>3072</v>
      </c>
      <c r="D22" s="24">
        <v>3155</v>
      </c>
      <c r="E22" s="58">
        <v>3001</v>
      </c>
    </row>
    <row r="23" spans="1:5" x14ac:dyDescent="0.2">
      <c r="A23">
        <v>2017</v>
      </c>
      <c r="B23" s="57">
        <v>2871</v>
      </c>
      <c r="C23" s="24">
        <v>3077</v>
      </c>
      <c r="D23" s="24">
        <v>3167</v>
      </c>
      <c r="E23" s="58">
        <v>3018</v>
      </c>
    </row>
    <row r="24" spans="1:5" x14ac:dyDescent="0.2">
      <c r="A24" s="22">
        <v>2018</v>
      </c>
      <c r="B24" s="57">
        <v>3010</v>
      </c>
      <c r="C24" s="24">
        <v>3153</v>
      </c>
      <c r="D24" s="24">
        <v>3181</v>
      </c>
      <c r="E24" s="58">
        <v>3079</v>
      </c>
    </row>
    <row r="25" spans="1:5" x14ac:dyDescent="0.2">
      <c r="A25" s="22">
        <v>2019</v>
      </c>
      <c r="B25" s="57">
        <v>3033</v>
      </c>
      <c r="C25" s="24">
        <v>3308</v>
      </c>
      <c r="D25" s="24">
        <v>3201</v>
      </c>
      <c r="E25" s="58">
        <v>3139</v>
      </c>
    </row>
    <row r="26" spans="1:5" x14ac:dyDescent="0.2">
      <c r="A26" s="22">
        <v>2020</v>
      </c>
      <c r="B26" s="59">
        <v>3082</v>
      </c>
      <c r="C26" s="60">
        <v>3280</v>
      </c>
      <c r="D26" s="60">
        <v>3451</v>
      </c>
      <c r="E26" s="61">
        <v>3228</v>
      </c>
    </row>
    <row r="27" spans="1:5" x14ac:dyDescent="0.2">
      <c r="A27" s="22">
        <v>2021</v>
      </c>
      <c r="B27" s="57">
        <v>3113</v>
      </c>
      <c r="C27" s="6">
        <v>3414</v>
      </c>
      <c r="D27" s="6">
        <v>3556</v>
      </c>
      <c r="E27" s="58">
        <v>3314</v>
      </c>
    </row>
    <row r="28" spans="1:5" ht="57.75" customHeight="1" x14ac:dyDescent="0.25">
      <c r="A28" s="96" t="s">
        <v>86</v>
      </c>
      <c r="B28" s="97"/>
      <c r="C28" s="97"/>
    </row>
    <row r="29" spans="1:5" ht="24.95" customHeight="1" x14ac:dyDescent="0.25">
      <c r="A29" s="41" t="s">
        <v>13</v>
      </c>
      <c r="B29" s="41" t="s">
        <v>30</v>
      </c>
      <c r="C29" s="41" t="s">
        <v>31</v>
      </c>
      <c r="D29" s="41" t="s">
        <v>32</v>
      </c>
      <c r="E29" s="41" t="s">
        <v>33</v>
      </c>
    </row>
    <row r="30" spans="1:5" x14ac:dyDescent="0.2">
      <c r="A30" s="22">
        <v>2010</v>
      </c>
      <c r="B30" s="24">
        <v>1125</v>
      </c>
      <c r="C30" s="24">
        <v>195</v>
      </c>
      <c r="D30" s="24">
        <v>176</v>
      </c>
      <c r="E30" s="24">
        <v>54</v>
      </c>
    </row>
    <row r="31" spans="1:5" x14ac:dyDescent="0.2">
      <c r="A31" s="22">
        <v>2011</v>
      </c>
      <c r="B31" s="24">
        <v>1261</v>
      </c>
      <c r="C31" s="24">
        <v>207</v>
      </c>
      <c r="D31" s="24">
        <v>166</v>
      </c>
      <c r="E31" s="24">
        <v>93</v>
      </c>
    </row>
    <row r="32" spans="1:5" x14ac:dyDescent="0.2">
      <c r="A32" s="22">
        <v>2012</v>
      </c>
      <c r="B32" s="24">
        <v>1240</v>
      </c>
      <c r="C32" s="24">
        <v>199</v>
      </c>
      <c r="D32" s="24">
        <v>177</v>
      </c>
      <c r="E32" s="24">
        <v>69</v>
      </c>
    </row>
    <row r="33" spans="1:5" x14ac:dyDescent="0.2">
      <c r="A33" s="22">
        <v>2013</v>
      </c>
      <c r="B33" s="24">
        <v>1286</v>
      </c>
      <c r="C33" s="24">
        <v>210</v>
      </c>
      <c r="D33" s="24">
        <v>163</v>
      </c>
      <c r="E33" s="24">
        <v>73</v>
      </c>
    </row>
    <row r="34" spans="1:5" x14ac:dyDescent="0.2">
      <c r="A34" s="22">
        <v>2014</v>
      </c>
      <c r="B34" s="24">
        <v>1144</v>
      </c>
      <c r="C34" s="24">
        <v>215</v>
      </c>
      <c r="D34" s="24">
        <v>145</v>
      </c>
      <c r="E34" s="24">
        <v>75</v>
      </c>
    </row>
    <row r="35" spans="1:5" x14ac:dyDescent="0.2">
      <c r="A35" s="22">
        <v>2015</v>
      </c>
      <c r="B35" s="24">
        <v>1033</v>
      </c>
      <c r="C35" s="24">
        <v>218</v>
      </c>
      <c r="D35" s="24">
        <v>134</v>
      </c>
      <c r="E35" s="24">
        <v>68</v>
      </c>
    </row>
    <row r="36" spans="1:5" x14ac:dyDescent="0.2">
      <c r="A36" s="22">
        <v>2016</v>
      </c>
      <c r="B36" s="24">
        <v>1223</v>
      </c>
      <c r="C36" s="24">
        <v>227</v>
      </c>
      <c r="D36" s="24">
        <v>140</v>
      </c>
      <c r="E36" s="24">
        <v>83</v>
      </c>
    </row>
    <row r="37" spans="1:5" x14ac:dyDescent="0.2">
      <c r="A37" s="22">
        <v>2017</v>
      </c>
      <c r="B37" s="24">
        <v>1193</v>
      </c>
      <c r="C37" s="24">
        <v>241</v>
      </c>
      <c r="D37" s="24">
        <v>138</v>
      </c>
      <c r="E37" s="24">
        <v>87</v>
      </c>
    </row>
    <row r="38" spans="1:5" x14ac:dyDescent="0.2">
      <c r="A38" s="22">
        <v>2018</v>
      </c>
      <c r="B38" s="24">
        <v>1318</v>
      </c>
      <c r="C38" s="24">
        <v>224</v>
      </c>
      <c r="D38" s="24">
        <v>132</v>
      </c>
      <c r="E38" s="24">
        <v>82</v>
      </c>
    </row>
    <row r="39" spans="1:5" x14ac:dyDescent="0.2">
      <c r="A39" s="22">
        <v>2019</v>
      </c>
      <c r="B39" s="24">
        <v>1409</v>
      </c>
      <c r="C39" s="24">
        <v>238</v>
      </c>
      <c r="D39" s="24">
        <v>122</v>
      </c>
      <c r="E39" s="24">
        <v>89</v>
      </c>
    </row>
    <row r="40" spans="1:5" x14ac:dyDescent="0.2">
      <c r="A40" s="22">
        <v>2020</v>
      </c>
      <c r="B40" s="24">
        <v>1120</v>
      </c>
      <c r="C40" s="24">
        <v>250</v>
      </c>
      <c r="D40" s="24">
        <v>80</v>
      </c>
      <c r="E40" s="24">
        <v>71</v>
      </c>
    </row>
    <row r="41" spans="1:5" x14ac:dyDescent="0.2">
      <c r="A41">
        <v>2021</v>
      </c>
      <c r="B41" s="81">
        <v>996</v>
      </c>
      <c r="C41" s="81">
        <v>248</v>
      </c>
      <c r="D41" s="81">
        <v>97</v>
      </c>
      <c r="E41" s="81">
        <v>100</v>
      </c>
    </row>
  </sheetData>
  <mergeCells count="4">
    <mergeCell ref="A2:C2"/>
    <mergeCell ref="A14:C14"/>
    <mergeCell ref="A28:C28"/>
    <mergeCell ref="A1:B1"/>
  </mergeCells>
  <conditionalFormatting sqref="B38">
    <cfRule type="containsBlanks" dxfId="3" priority="4">
      <formula>LEN(TRIM(B38))=0</formula>
    </cfRule>
  </conditionalFormatting>
  <conditionalFormatting sqref="C38">
    <cfRule type="containsBlanks" dxfId="2" priority="3">
      <formula>LEN(TRIM(C38))=0</formula>
    </cfRule>
  </conditionalFormatting>
  <conditionalFormatting sqref="D38">
    <cfRule type="containsBlanks" dxfId="1" priority="2">
      <formula>LEN(TRIM(D38))=0</formula>
    </cfRule>
  </conditionalFormatting>
  <conditionalFormatting sqref="E38">
    <cfRule type="containsBlanks" dxfId="0" priority="1">
      <formula>LEN(TRIM(E38))=0</formula>
    </cfRule>
  </conditionalFormatting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7616-E43B-4BFE-BB92-C1C1146CEA63}">
  <dimension ref="A1:D29"/>
  <sheetViews>
    <sheetView zoomScaleNormal="100" workbookViewId="0">
      <selection activeCell="C36" sqref="C36"/>
    </sheetView>
  </sheetViews>
  <sheetFormatPr defaultRowHeight="15" x14ac:dyDescent="0.2"/>
  <cols>
    <col min="1" max="1" width="26.44140625" customWidth="1"/>
    <col min="2" max="2" width="29.88671875" customWidth="1"/>
    <col min="3" max="3" width="34.88671875" customWidth="1"/>
    <col min="4" max="4" width="28.6640625" customWidth="1"/>
  </cols>
  <sheetData>
    <row r="1" spans="1:4" ht="50.1" customHeight="1" x14ac:dyDescent="0.35">
      <c r="A1" s="1" t="s">
        <v>7</v>
      </c>
    </row>
    <row r="2" spans="1:4" ht="39.950000000000003" customHeight="1" x14ac:dyDescent="0.25">
      <c r="A2" s="98" t="s">
        <v>87</v>
      </c>
      <c r="B2" s="98"/>
      <c r="C2" s="98"/>
      <c r="D2" s="32"/>
    </row>
    <row r="3" spans="1:4" ht="24.6" customHeight="1" x14ac:dyDescent="0.2">
      <c r="A3" s="62" t="s">
        <v>13</v>
      </c>
      <c r="B3" s="63" t="s">
        <v>88</v>
      </c>
      <c r="C3" s="31"/>
      <c r="D3" s="31"/>
    </row>
    <row r="4" spans="1:4" x14ac:dyDescent="0.2">
      <c r="A4" s="64">
        <v>2011</v>
      </c>
      <c r="B4" s="67">
        <v>0.27432469055751091</v>
      </c>
      <c r="C4" s="5"/>
    </row>
    <row r="5" spans="1:4" x14ac:dyDescent="0.2">
      <c r="A5" s="64">
        <v>2012</v>
      </c>
      <c r="B5" s="67">
        <v>0.26971041610791485</v>
      </c>
      <c r="C5" s="5"/>
    </row>
    <row r="6" spans="1:4" x14ac:dyDescent="0.2">
      <c r="A6" s="64">
        <v>2013</v>
      </c>
      <c r="B6" s="67">
        <v>0.26112224945694107</v>
      </c>
      <c r="C6" s="5"/>
    </row>
    <row r="7" spans="1:4" x14ac:dyDescent="0.2">
      <c r="A7" s="64">
        <v>2014</v>
      </c>
      <c r="B7" s="67">
        <v>0.28834918383416447</v>
      </c>
      <c r="C7" s="5"/>
    </row>
    <row r="8" spans="1:4" x14ac:dyDescent="0.2">
      <c r="A8" s="64">
        <v>2015</v>
      </c>
      <c r="B8" s="67">
        <v>0.25406321859060638</v>
      </c>
      <c r="C8" s="5"/>
    </row>
    <row r="9" spans="1:4" x14ac:dyDescent="0.2">
      <c r="A9" s="64">
        <v>2016</v>
      </c>
      <c r="B9" s="67">
        <v>0.23041627705886178</v>
      </c>
      <c r="C9" s="5"/>
    </row>
    <row r="10" spans="1:4" x14ac:dyDescent="0.2">
      <c r="A10" s="64">
        <v>2017</v>
      </c>
      <c r="B10" s="67">
        <v>0.20772489231264188</v>
      </c>
      <c r="C10" s="5"/>
    </row>
    <row r="11" spans="1:4" x14ac:dyDescent="0.2">
      <c r="A11" s="64">
        <v>2018</v>
      </c>
      <c r="B11" s="67">
        <v>0.20271300421149413</v>
      </c>
      <c r="C11" s="16"/>
    </row>
    <row r="12" spans="1:4" x14ac:dyDescent="0.2">
      <c r="A12" s="64">
        <v>2019</v>
      </c>
      <c r="B12" s="67">
        <v>0.22145778845007508</v>
      </c>
      <c r="C12" s="5"/>
      <c r="D12" s="22"/>
    </row>
    <row r="13" spans="1:4" x14ac:dyDescent="0.2">
      <c r="A13" s="64">
        <v>2020</v>
      </c>
      <c r="B13" s="67">
        <v>0.21581737770671974</v>
      </c>
      <c r="C13" s="16"/>
    </row>
    <row r="14" spans="1:4" x14ac:dyDescent="0.2">
      <c r="A14" s="65">
        <v>2021</v>
      </c>
      <c r="B14" s="68">
        <v>0.25195614777746023</v>
      </c>
      <c r="C14" s="5"/>
      <c r="D14" s="22"/>
    </row>
    <row r="15" spans="1:4" x14ac:dyDescent="0.2">
      <c r="A15">
        <v>2022</v>
      </c>
      <c r="B15" s="28">
        <v>0.23648645797509965</v>
      </c>
      <c r="C15" s="5"/>
      <c r="D15" s="22"/>
    </row>
    <row r="16" spans="1:4" s="30" customFormat="1" ht="39.950000000000003" customHeight="1" x14ac:dyDescent="0.25">
      <c r="A16" s="75" t="s">
        <v>89</v>
      </c>
      <c r="B16" s="33"/>
      <c r="C16" s="76"/>
      <c r="D16" s="76"/>
    </row>
    <row r="17" spans="1:4" ht="15.75" x14ac:dyDescent="0.25">
      <c r="A17" s="41" t="s">
        <v>13</v>
      </c>
      <c r="B17" s="41" t="s">
        <v>92</v>
      </c>
      <c r="C17" s="41" t="s">
        <v>91</v>
      </c>
      <c r="D17" s="41" t="s">
        <v>90</v>
      </c>
    </row>
    <row r="18" spans="1:4" x14ac:dyDescent="0.2">
      <c r="A18" s="22">
        <v>2011</v>
      </c>
      <c r="B18" s="24">
        <v>3561</v>
      </c>
      <c r="C18" s="66">
        <v>1682</v>
      </c>
      <c r="D18" s="24">
        <v>66.5</v>
      </c>
    </row>
    <row r="19" spans="1:4" x14ac:dyDescent="0.2">
      <c r="A19" s="22">
        <v>2012</v>
      </c>
      <c r="B19" s="24">
        <v>3508</v>
      </c>
      <c r="C19" s="66">
        <v>1559</v>
      </c>
      <c r="D19" s="24">
        <v>95</v>
      </c>
    </row>
    <row r="20" spans="1:4" x14ac:dyDescent="0.2">
      <c r="A20" s="22">
        <v>2013</v>
      </c>
      <c r="B20" s="24">
        <v>4395</v>
      </c>
      <c r="C20" s="66">
        <v>1682</v>
      </c>
      <c r="D20" s="24">
        <v>98</v>
      </c>
    </row>
    <row r="21" spans="1:4" x14ac:dyDescent="0.2">
      <c r="A21" s="22">
        <v>2014</v>
      </c>
      <c r="B21" s="24">
        <v>4422</v>
      </c>
      <c r="C21" s="66">
        <v>1148</v>
      </c>
      <c r="D21" s="24">
        <v>68</v>
      </c>
    </row>
    <row r="22" spans="1:4" x14ac:dyDescent="0.2">
      <c r="A22" s="22">
        <v>2015</v>
      </c>
      <c r="B22" s="24">
        <v>3049</v>
      </c>
      <c r="C22" s="66">
        <v>908</v>
      </c>
      <c r="D22" s="24">
        <v>88.5</v>
      </c>
    </row>
    <row r="23" spans="1:4" x14ac:dyDescent="0.2">
      <c r="A23" s="22">
        <v>2016</v>
      </c>
      <c r="B23" s="24">
        <v>4077</v>
      </c>
      <c r="C23" s="66">
        <v>1064</v>
      </c>
      <c r="D23" s="24">
        <v>89.5</v>
      </c>
    </row>
    <row r="24" spans="1:4" x14ac:dyDescent="0.2">
      <c r="A24" s="22">
        <v>2017</v>
      </c>
      <c r="B24" s="24">
        <v>3278</v>
      </c>
      <c r="C24" s="66">
        <v>1581</v>
      </c>
      <c r="D24" s="15">
        <v>94</v>
      </c>
    </row>
    <row r="25" spans="1:4" x14ac:dyDescent="0.2">
      <c r="A25" s="22">
        <v>2018</v>
      </c>
      <c r="B25" s="24">
        <v>1959</v>
      </c>
      <c r="C25" s="66">
        <v>1101</v>
      </c>
      <c r="D25" s="24">
        <v>113.5</v>
      </c>
    </row>
    <row r="26" spans="1:4" x14ac:dyDescent="0.2">
      <c r="A26" s="22">
        <v>2019</v>
      </c>
      <c r="B26" s="24">
        <v>1231</v>
      </c>
      <c r="C26" s="66">
        <v>1265</v>
      </c>
      <c r="D26" s="24">
        <v>118.5</v>
      </c>
    </row>
    <row r="27" spans="1:4" x14ac:dyDescent="0.2">
      <c r="A27" s="22">
        <v>2020</v>
      </c>
      <c r="B27" s="24">
        <v>3226</v>
      </c>
      <c r="C27" s="66">
        <v>1100</v>
      </c>
      <c r="D27" s="24">
        <v>120</v>
      </c>
    </row>
    <row r="28" spans="1:4" x14ac:dyDescent="0.2">
      <c r="A28" s="22">
        <v>2021</v>
      </c>
      <c r="B28" s="24">
        <v>2954</v>
      </c>
      <c r="C28" s="66">
        <v>1315</v>
      </c>
      <c r="D28" s="24">
        <v>142</v>
      </c>
    </row>
    <row r="29" spans="1:4" x14ac:dyDescent="0.2">
      <c r="A29">
        <v>2022</v>
      </c>
      <c r="B29" s="6">
        <v>2577</v>
      </c>
      <c r="C29" s="25">
        <v>1362</v>
      </c>
      <c r="D29" s="6">
        <v>152</v>
      </c>
    </row>
  </sheetData>
  <mergeCells count="1">
    <mergeCell ref="A2:C2"/>
  </mergeCells>
  <phoneticPr fontId="6" type="noConversion"/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0A4D-49F9-4AF9-885B-6B3E392FEFC1}">
  <dimension ref="A1:C12"/>
  <sheetViews>
    <sheetView workbookViewId="0">
      <selection activeCell="B12" sqref="B12"/>
    </sheetView>
  </sheetViews>
  <sheetFormatPr defaultRowHeight="15" x14ac:dyDescent="0.2"/>
  <cols>
    <col min="2" max="2" width="50.33203125" customWidth="1"/>
    <col min="3" max="3" width="42.77734375" customWidth="1"/>
  </cols>
  <sheetData>
    <row r="1" spans="1:3" ht="50.1" customHeight="1" x14ac:dyDescent="0.35">
      <c r="A1" s="92" t="s">
        <v>8</v>
      </c>
      <c r="B1" s="92"/>
    </row>
    <row r="2" spans="1:3" ht="39.950000000000003" customHeight="1" x14ac:dyDescent="0.25">
      <c r="A2" s="91" t="s">
        <v>34</v>
      </c>
      <c r="B2" s="91"/>
    </row>
    <row r="3" spans="1:3" ht="24.95" customHeight="1" x14ac:dyDescent="0.25">
      <c r="A3" s="18" t="s">
        <v>13</v>
      </c>
      <c r="B3" s="18" t="s">
        <v>35</v>
      </c>
      <c r="C3" s="18" t="s">
        <v>93</v>
      </c>
    </row>
    <row r="4" spans="1:3" x14ac:dyDescent="0.2">
      <c r="A4">
        <v>2013</v>
      </c>
      <c r="B4" s="27">
        <v>0.223</v>
      </c>
      <c r="C4" s="25">
        <v>393.86004700000001</v>
      </c>
    </row>
    <row r="5" spans="1:3" x14ac:dyDescent="0.2">
      <c r="A5">
        <v>2014</v>
      </c>
      <c r="B5" s="27">
        <v>0.23400000000000001</v>
      </c>
      <c r="C5" s="25">
        <v>385.89736900000003</v>
      </c>
    </row>
    <row r="6" spans="1:3" x14ac:dyDescent="0.2">
      <c r="A6">
        <v>2015</v>
      </c>
      <c r="B6" s="27">
        <v>0.245</v>
      </c>
      <c r="C6" s="25">
        <v>380.516412</v>
      </c>
    </row>
    <row r="7" spans="1:3" x14ac:dyDescent="0.2">
      <c r="A7">
        <v>2016</v>
      </c>
      <c r="B7" s="27">
        <v>0.252</v>
      </c>
      <c r="C7" s="25">
        <v>387.32756499999999</v>
      </c>
    </row>
    <row r="8" spans="1:3" x14ac:dyDescent="0.2">
      <c r="A8">
        <v>2017</v>
      </c>
      <c r="B8" s="27">
        <v>0.255</v>
      </c>
      <c r="C8" s="25">
        <v>411.14658700000001</v>
      </c>
    </row>
    <row r="9" spans="1:3" x14ac:dyDescent="0.2">
      <c r="A9">
        <v>2018</v>
      </c>
      <c r="B9" s="27">
        <v>0.255</v>
      </c>
      <c r="C9" s="25">
        <v>436.53614700000003</v>
      </c>
    </row>
    <row r="10" spans="1:3" x14ac:dyDescent="0.2">
      <c r="A10">
        <v>2019</v>
      </c>
      <c r="B10" s="27">
        <v>0.25700000000000001</v>
      </c>
      <c r="C10" s="25">
        <v>446.83577400000001</v>
      </c>
    </row>
    <row r="11" spans="1:3" x14ac:dyDescent="0.2">
      <c r="A11">
        <v>2020</v>
      </c>
      <c r="B11" s="27">
        <v>0.25</v>
      </c>
      <c r="C11" s="25">
        <v>427.86843399999998</v>
      </c>
    </row>
    <row r="12" spans="1:3" x14ac:dyDescent="0.2">
      <c r="A12">
        <v>2021</v>
      </c>
      <c r="B12" s="82">
        <v>0.24195421435643566</v>
      </c>
      <c r="C12" s="25">
        <v>488.74751300000003</v>
      </c>
    </row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2C3B-0A99-4B97-A940-3AD7B2A8A611}">
  <dimension ref="A1:D41"/>
  <sheetViews>
    <sheetView workbookViewId="0">
      <selection activeCell="G28" sqref="G28"/>
    </sheetView>
  </sheetViews>
  <sheetFormatPr defaultRowHeight="15" x14ac:dyDescent="0.2"/>
  <cols>
    <col min="1" max="1" width="67" customWidth="1"/>
    <col min="2" max="2" width="32" customWidth="1"/>
    <col min="3" max="3" width="23.21875" customWidth="1"/>
    <col min="4" max="4" width="31.21875" customWidth="1"/>
  </cols>
  <sheetData>
    <row r="1" spans="1:4" ht="50.1" customHeight="1" x14ac:dyDescent="0.35">
      <c r="A1" s="44" t="s">
        <v>9</v>
      </c>
    </row>
    <row r="2" spans="1:4" ht="39.950000000000003" customHeight="1" x14ac:dyDescent="0.25">
      <c r="A2" s="8" t="s">
        <v>42</v>
      </c>
    </row>
    <row r="3" spans="1:4" ht="24.95" customHeight="1" x14ac:dyDescent="0.25">
      <c r="A3" s="45" t="s">
        <v>13</v>
      </c>
      <c r="B3" s="55" t="s">
        <v>43</v>
      </c>
      <c r="C3" s="55" t="s">
        <v>25</v>
      </c>
      <c r="D3" s="63" t="s">
        <v>26</v>
      </c>
    </row>
    <row r="4" spans="1:4" x14ac:dyDescent="0.2">
      <c r="A4" s="51">
        <v>2013</v>
      </c>
      <c r="B4" s="23">
        <v>76.151696269196492</v>
      </c>
      <c r="C4" s="24">
        <v>1168.0919542886299</v>
      </c>
      <c r="D4" s="70">
        <v>995</v>
      </c>
    </row>
    <row r="5" spans="1:4" x14ac:dyDescent="0.2">
      <c r="A5" s="51">
        <v>2014</v>
      </c>
      <c r="B5" s="23">
        <v>76.368932628641801</v>
      </c>
      <c r="C5" s="24">
        <v>1064.711</v>
      </c>
      <c r="D5" s="70">
        <v>747</v>
      </c>
    </row>
    <row r="6" spans="1:4" x14ac:dyDescent="0.2">
      <c r="A6" s="51">
        <v>2015</v>
      </c>
      <c r="B6" s="23">
        <v>83.309138812934989</v>
      </c>
      <c r="C6" s="24">
        <v>1150.5940508101201</v>
      </c>
      <c r="D6" s="70">
        <v>912</v>
      </c>
    </row>
    <row r="7" spans="1:4" x14ac:dyDescent="0.2">
      <c r="A7" s="51">
        <v>2016</v>
      </c>
      <c r="B7" s="23">
        <v>82.259428159578292</v>
      </c>
      <c r="C7" s="24">
        <v>1140.5482246041599</v>
      </c>
      <c r="D7" s="70">
        <v>872</v>
      </c>
    </row>
    <row r="8" spans="1:4" x14ac:dyDescent="0.2">
      <c r="A8" s="51">
        <v>2017</v>
      </c>
      <c r="B8" s="23">
        <v>80.847280186500697</v>
      </c>
      <c r="C8" s="24">
        <v>1073.9272260555299</v>
      </c>
      <c r="D8" s="70">
        <v>832</v>
      </c>
    </row>
    <row r="9" spans="1:4" x14ac:dyDescent="0.2">
      <c r="A9" s="51">
        <v>2018</v>
      </c>
      <c r="B9" s="23">
        <v>81.317157380326194</v>
      </c>
      <c r="C9" s="24">
        <v>1040.31531322621</v>
      </c>
      <c r="D9" s="70">
        <v>774</v>
      </c>
    </row>
    <row r="10" spans="1:4" x14ac:dyDescent="0.2">
      <c r="A10" s="69">
        <v>2019</v>
      </c>
      <c r="B10" s="23">
        <v>83.896978036675705</v>
      </c>
      <c r="C10" s="24">
        <v>998.61055270842803</v>
      </c>
      <c r="D10" s="70">
        <v>708</v>
      </c>
    </row>
    <row r="11" spans="1:4" x14ac:dyDescent="0.2">
      <c r="A11" s="52">
        <v>2020</v>
      </c>
      <c r="B11" s="71">
        <v>76.418845237193096</v>
      </c>
      <c r="C11" s="60">
        <v>880.60200000000202</v>
      </c>
      <c r="D11" s="72">
        <v>684</v>
      </c>
    </row>
    <row r="12" spans="1:4" x14ac:dyDescent="0.2">
      <c r="A12" s="83">
        <v>2021</v>
      </c>
      <c r="B12" s="71">
        <v>89.751203577913103</v>
      </c>
      <c r="C12" s="60">
        <v>819.75000000000102</v>
      </c>
      <c r="D12" s="10">
        <v>637</v>
      </c>
    </row>
    <row r="13" spans="1:4" x14ac:dyDescent="0.2">
      <c r="A13" s="83"/>
      <c r="B13" s="23"/>
      <c r="C13" s="24"/>
      <c r="D13" s="10"/>
    </row>
    <row r="14" spans="1:4" x14ac:dyDescent="0.2">
      <c r="A14" s="102" t="s">
        <v>128</v>
      </c>
      <c r="B14" s="103"/>
      <c r="C14" s="104"/>
      <c r="D14" s="105"/>
    </row>
    <row r="15" spans="1:4" x14ac:dyDescent="0.2">
      <c r="A15" s="102"/>
      <c r="B15" s="103"/>
      <c r="C15" s="104"/>
      <c r="D15" s="105"/>
    </row>
    <row r="16" spans="1:4" ht="18" x14ac:dyDescent="0.25">
      <c r="A16" s="8" t="s">
        <v>129</v>
      </c>
      <c r="D16" s="105"/>
    </row>
    <row r="17" spans="1:4" ht="15.75" x14ac:dyDescent="0.25">
      <c r="A17" s="106" t="s">
        <v>36</v>
      </c>
      <c r="B17" s="106" t="s">
        <v>37</v>
      </c>
      <c r="C17" s="107" t="s">
        <v>38</v>
      </c>
      <c r="D17" s="108"/>
    </row>
    <row r="18" spans="1:4" x14ac:dyDescent="0.2">
      <c r="A18" s="46" t="s">
        <v>39</v>
      </c>
      <c r="B18" s="48">
        <v>163</v>
      </c>
      <c r="C18" s="50">
        <v>168</v>
      </c>
      <c r="D18" s="105"/>
    </row>
    <row r="19" spans="1:4" x14ac:dyDescent="0.2">
      <c r="A19" s="46" t="s">
        <v>40</v>
      </c>
      <c r="B19" s="48">
        <v>318</v>
      </c>
      <c r="C19" s="48">
        <v>294</v>
      </c>
      <c r="D19" s="105"/>
    </row>
    <row r="20" spans="1:4" x14ac:dyDescent="0.2">
      <c r="A20" s="47" t="s">
        <v>41</v>
      </c>
      <c r="B20" s="49">
        <v>125</v>
      </c>
      <c r="C20" s="49">
        <v>129</v>
      </c>
      <c r="D20" s="105"/>
    </row>
    <row r="21" spans="1:4" x14ac:dyDescent="0.2">
      <c r="A21" s="109"/>
      <c r="B21" s="23"/>
      <c r="C21" s="24"/>
      <c r="D21" s="105"/>
    </row>
    <row r="22" spans="1:4" ht="33.950000000000003" customHeight="1" x14ac:dyDescent="0.25">
      <c r="A22" s="35" t="s">
        <v>125</v>
      </c>
      <c r="B22" s="36"/>
      <c r="C22" s="37"/>
      <c r="D22" s="38"/>
    </row>
    <row r="23" spans="1:4" ht="15.75" x14ac:dyDescent="0.25">
      <c r="A23" s="41" t="s">
        <v>99</v>
      </c>
      <c r="B23" s="41" t="s">
        <v>102</v>
      </c>
      <c r="C23" s="18"/>
    </row>
    <row r="24" spans="1:4" x14ac:dyDescent="0.2">
      <c r="A24" s="22" t="s">
        <v>95</v>
      </c>
      <c r="B24" s="29">
        <v>0.76545048400000004</v>
      </c>
      <c r="C24" s="25"/>
    </row>
    <row r="25" spans="1:4" x14ac:dyDescent="0.2">
      <c r="A25" s="22" t="s">
        <v>94</v>
      </c>
      <c r="B25" s="29">
        <v>0.121370067</v>
      </c>
      <c r="C25" s="25"/>
    </row>
    <row r="26" spans="1:4" x14ac:dyDescent="0.2">
      <c r="A26" s="22" t="s">
        <v>96</v>
      </c>
      <c r="B26" s="29">
        <v>8.7862993299999997E-2</v>
      </c>
      <c r="C26" s="25"/>
    </row>
    <row r="27" spans="1:4" x14ac:dyDescent="0.2">
      <c r="A27" s="22" t="s">
        <v>97</v>
      </c>
      <c r="B27" s="29">
        <v>2.23380491E-2</v>
      </c>
      <c r="C27" s="25"/>
    </row>
    <row r="28" spans="1:4" x14ac:dyDescent="0.2">
      <c r="A28" s="22" t="s">
        <v>98</v>
      </c>
      <c r="B28" s="29">
        <v>2.9784066000000001E-3</v>
      </c>
      <c r="C28" s="25"/>
    </row>
    <row r="29" spans="1:4" ht="36.6" customHeight="1" x14ac:dyDescent="0.25">
      <c r="A29" s="39" t="s">
        <v>126</v>
      </c>
      <c r="B29" s="40"/>
      <c r="C29" s="25"/>
    </row>
    <row r="30" spans="1:4" ht="15.75" x14ac:dyDescent="0.25">
      <c r="A30" s="41" t="s">
        <v>100</v>
      </c>
      <c r="B30" s="41" t="s">
        <v>101</v>
      </c>
      <c r="C30" s="25"/>
    </row>
    <row r="31" spans="1:4" x14ac:dyDescent="0.2">
      <c r="A31" s="22" t="s">
        <v>103</v>
      </c>
      <c r="B31" s="34">
        <v>0.77631578950000002</v>
      </c>
      <c r="C31" s="25"/>
    </row>
    <row r="32" spans="1:4" x14ac:dyDescent="0.2">
      <c r="A32" s="22" t="s">
        <v>104</v>
      </c>
      <c r="B32" s="34">
        <v>0.1973684211</v>
      </c>
    </row>
    <row r="33" spans="1:3" x14ac:dyDescent="0.2">
      <c r="A33" s="22" t="s">
        <v>105</v>
      </c>
      <c r="B33" s="34">
        <v>2.6315789499999999E-2</v>
      </c>
    </row>
    <row r="34" spans="1:3" ht="39.6" customHeight="1" x14ac:dyDescent="0.25">
      <c r="A34" s="99" t="s">
        <v>127</v>
      </c>
      <c r="B34" s="99"/>
    </row>
    <row r="35" spans="1:3" ht="15.75" x14ac:dyDescent="0.25">
      <c r="A35" s="41" t="s">
        <v>99</v>
      </c>
      <c r="B35" s="41" t="s">
        <v>102</v>
      </c>
      <c r="C35" s="41" t="s">
        <v>111</v>
      </c>
    </row>
    <row r="36" spans="1:3" x14ac:dyDescent="0.2">
      <c r="A36" s="22" t="s">
        <v>106</v>
      </c>
      <c r="B36" s="29">
        <v>0.76545048400000004</v>
      </c>
      <c r="C36" s="22"/>
    </row>
    <row r="37" spans="1:3" x14ac:dyDescent="0.2">
      <c r="A37" s="22" t="s">
        <v>107</v>
      </c>
      <c r="B37" s="29">
        <v>0.121370067</v>
      </c>
      <c r="C37" s="22"/>
    </row>
    <row r="38" spans="1:3" x14ac:dyDescent="0.2">
      <c r="A38" s="22" t="s">
        <v>108</v>
      </c>
      <c r="B38" s="29">
        <v>8.7862993299999997E-2</v>
      </c>
      <c r="C38" s="22"/>
    </row>
    <row r="39" spans="1:3" x14ac:dyDescent="0.2">
      <c r="A39" s="53" t="s">
        <v>109</v>
      </c>
      <c r="B39" s="73">
        <v>2.23380491E-2</v>
      </c>
      <c r="C39" s="53"/>
    </row>
    <row r="40" spans="1:3" x14ac:dyDescent="0.2">
      <c r="A40" s="22" t="s">
        <v>110</v>
      </c>
      <c r="B40" s="29"/>
      <c r="C40" s="22">
        <v>2295</v>
      </c>
    </row>
    <row r="41" spans="1:3" ht="18" x14ac:dyDescent="0.25">
      <c r="A41" s="42"/>
      <c r="B41" s="43"/>
      <c r="C41" s="21"/>
    </row>
  </sheetData>
  <mergeCells count="1">
    <mergeCell ref="A34:B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8A68-7BC8-4D5D-981C-C690672B22A3}">
  <dimension ref="A1:G45"/>
  <sheetViews>
    <sheetView workbookViewId="0">
      <selection activeCell="E28" sqref="E28"/>
    </sheetView>
  </sheetViews>
  <sheetFormatPr defaultRowHeight="15" x14ac:dyDescent="0.2"/>
  <cols>
    <col min="1" max="1" width="10.109375" customWidth="1"/>
    <col min="2" max="2" width="33.77734375" bestFit="1" customWidth="1"/>
    <col min="3" max="3" width="35.44140625" customWidth="1"/>
    <col min="4" max="4" width="41.44140625" customWidth="1"/>
    <col min="5" max="5" width="42.44140625" customWidth="1"/>
    <col min="6" max="6" width="28.88671875" customWidth="1"/>
    <col min="7" max="7" width="26.33203125" customWidth="1"/>
  </cols>
  <sheetData>
    <row r="1" spans="1:7" ht="50.1" customHeight="1" x14ac:dyDescent="0.35">
      <c r="A1" s="92" t="s">
        <v>10</v>
      </c>
      <c r="B1" s="92"/>
    </row>
    <row r="2" spans="1:7" ht="39.950000000000003" customHeight="1" x14ac:dyDescent="0.25">
      <c r="A2" s="91" t="s">
        <v>44</v>
      </c>
      <c r="B2" s="91"/>
    </row>
    <row r="3" spans="1:7" ht="24.95" customHeight="1" x14ac:dyDescent="0.25">
      <c r="A3" s="18" t="s">
        <v>13</v>
      </c>
      <c r="B3" s="18" t="s">
        <v>45</v>
      </c>
      <c r="C3" s="18" t="s">
        <v>46</v>
      </c>
      <c r="D3" s="18" t="s">
        <v>47</v>
      </c>
      <c r="E3" t="s">
        <v>48</v>
      </c>
      <c r="F3" t="s">
        <v>49</v>
      </c>
      <c r="G3" t="s">
        <v>50</v>
      </c>
    </row>
    <row r="4" spans="1:7" x14ac:dyDescent="0.2">
      <c r="A4">
        <v>2010</v>
      </c>
      <c r="B4" s="11">
        <v>0.33</v>
      </c>
      <c r="C4" s="11">
        <v>0.39</v>
      </c>
      <c r="D4" s="6">
        <v>2520004</v>
      </c>
      <c r="E4" s="6">
        <v>1140721</v>
      </c>
      <c r="F4" s="6">
        <v>822152</v>
      </c>
      <c r="G4" s="6">
        <v>557131</v>
      </c>
    </row>
    <row r="5" spans="1:7" x14ac:dyDescent="0.2">
      <c r="A5">
        <v>2011</v>
      </c>
      <c r="B5" s="11">
        <v>0.35</v>
      </c>
      <c r="C5" s="11">
        <v>0.4</v>
      </c>
      <c r="D5" s="6">
        <v>2711720</v>
      </c>
      <c r="E5" s="6">
        <v>1093277</v>
      </c>
      <c r="F5" s="6">
        <v>946234</v>
      </c>
      <c r="G5" s="6">
        <v>672209</v>
      </c>
    </row>
    <row r="6" spans="1:7" x14ac:dyDescent="0.2">
      <c r="A6">
        <v>2012</v>
      </c>
      <c r="B6" s="11">
        <v>0.33</v>
      </c>
      <c r="C6" s="11">
        <v>0.41</v>
      </c>
      <c r="D6" s="6">
        <v>2738095</v>
      </c>
      <c r="E6" s="6">
        <v>900674</v>
      </c>
      <c r="F6" s="6">
        <v>912596</v>
      </c>
      <c r="G6" s="6">
        <v>924825</v>
      </c>
    </row>
    <row r="7" spans="1:7" x14ac:dyDescent="0.2">
      <c r="A7">
        <v>2013</v>
      </c>
      <c r="B7" s="11">
        <v>0.33</v>
      </c>
      <c r="C7" s="11">
        <v>0.42</v>
      </c>
      <c r="D7" s="6">
        <v>2681547</v>
      </c>
      <c r="E7" s="6">
        <v>672398</v>
      </c>
      <c r="F7" s="6">
        <v>872210</v>
      </c>
      <c r="G7" s="6">
        <v>1136939</v>
      </c>
    </row>
    <row r="8" spans="1:7" x14ac:dyDescent="0.2">
      <c r="A8">
        <v>2014</v>
      </c>
      <c r="B8" s="11">
        <v>0.33</v>
      </c>
      <c r="C8" s="11">
        <v>0.43</v>
      </c>
      <c r="D8" s="6">
        <v>2629879</v>
      </c>
      <c r="E8" s="6">
        <v>457733</v>
      </c>
      <c r="F8" s="6">
        <v>856326</v>
      </c>
      <c r="G8" s="6">
        <v>1315820</v>
      </c>
    </row>
    <row r="9" spans="1:7" x14ac:dyDescent="0.2">
      <c r="A9">
        <v>2015</v>
      </c>
      <c r="B9" s="11">
        <v>0.41</v>
      </c>
      <c r="C9" s="11">
        <v>0.45</v>
      </c>
      <c r="D9" s="6">
        <v>2738280</v>
      </c>
      <c r="E9" s="6">
        <v>314762</v>
      </c>
      <c r="F9" s="6">
        <v>1111338</v>
      </c>
      <c r="G9" s="6">
        <v>1312180</v>
      </c>
    </row>
    <row r="10" spans="1:7" x14ac:dyDescent="0.2">
      <c r="A10">
        <v>2016</v>
      </c>
      <c r="B10" s="11">
        <v>0.42</v>
      </c>
      <c r="C10" s="11">
        <v>0.46</v>
      </c>
      <c r="D10" s="6">
        <v>2767931</v>
      </c>
      <c r="E10" s="6">
        <v>89535</v>
      </c>
      <c r="F10" s="6">
        <v>1163566</v>
      </c>
      <c r="G10" s="6">
        <v>1514830</v>
      </c>
    </row>
    <row r="11" spans="1:7" x14ac:dyDescent="0.2">
      <c r="A11">
        <v>2017</v>
      </c>
      <c r="B11" s="11">
        <v>0.41</v>
      </c>
      <c r="C11" s="11">
        <v>0.47</v>
      </c>
      <c r="D11" s="6">
        <v>2811589</v>
      </c>
      <c r="E11" s="6">
        <v>25902</v>
      </c>
      <c r="F11" s="6">
        <v>1140133</v>
      </c>
      <c r="G11" s="6">
        <v>1645554</v>
      </c>
    </row>
    <row r="12" spans="1:7" x14ac:dyDescent="0.2">
      <c r="A12">
        <v>2018</v>
      </c>
      <c r="B12" s="11">
        <v>0.42</v>
      </c>
      <c r="C12" s="11">
        <v>0.47</v>
      </c>
      <c r="D12" s="6">
        <v>3041082</v>
      </c>
      <c r="E12" s="6">
        <v>22920.469999999739</v>
      </c>
      <c r="F12" s="6">
        <v>1285711</v>
      </c>
      <c r="G12" s="6">
        <v>1732450.53</v>
      </c>
    </row>
    <row r="13" spans="1:7" x14ac:dyDescent="0.2">
      <c r="A13">
        <v>2019</v>
      </c>
      <c r="B13" s="11">
        <v>0.43463183361860952</v>
      </c>
      <c r="C13" s="11">
        <v>0.48</v>
      </c>
      <c r="D13" s="6">
        <v>3122705</v>
      </c>
      <c r="E13" s="6">
        <v>30369</v>
      </c>
      <c r="F13" s="6">
        <v>1357227</v>
      </c>
      <c r="G13" s="6">
        <v>1735109</v>
      </c>
    </row>
    <row r="14" spans="1:7" x14ac:dyDescent="0.2">
      <c r="A14">
        <v>2020</v>
      </c>
      <c r="B14" s="11">
        <v>0.41582758345552107</v>
      </c>
      <c r="C14" s="11">
        <v>0.47799999999999998</v>
      </c>
      <c r="D14" s="6">
        <v>3376792</v>
      </c>
      <c r="E14" s="6">
        <v>20538</v>
      </c>
      <c r="F14" s="6">
        <v>1424280</v>
      </c>
      <c r="G14" s="77">
        <v>1931974</v>
      </c>
    </row>
    <row r="15" spans="1:7" x14ac:dyDescent="0.2">
      <c r="A15">
        <v>2021</v>
      </c>
      <c r="B15" s="17">
        <v>0.3709504719111773</v>
      </c>
      <c r="C15" s="17">
        <v>0.48699999999999999</v>
      </c>
      <c r="D15" s="15">
        <v>3376165</v>
      </c>
      <c r="E15" s="15">
        <v>20587</v>
      </c>
      <c r="F15" s="15">
        <v>1252390</v>
      </c>
      <c r="G15" s="15">
        <v>2103188</v>
      </c>
    </row>
    <row r="16" spans="1:7" ht="39.950000000000003" customHeight="1" x14ac:dyDescent="0.25">
      <c r="A16" s="95" t="s">
        <v>51</v>
      </c>
      <c r="B16" s="95"/>
    </row>
    <row r="17" spans="1:4" ht="24.95" customHeight="1" x14ac:dyDescent="0.25">
      <c r="A17" s="18" t="s">
        <v>13</v>
      </c>
      <c r="B17" s="18" t="s">
        <v>52</v>
      </c>
      <c r="C17" s="18" t="s">
        <v>53</v>
      </c>
      <c r="D17" s="18" t="s">
        <v>54</v>
      </c>
    </row>
    <row r="18" spans="1:4" x14ac:dyDescent="0.2">
      <c r="A18">
        <v>2010</v>
      </c>
      <c r="B18" s="7">
        <v>94.33</v>
      </c>
      <c r="C18" s="5">
        <v>0.41202575324754737</v>
      </c>
      <c r="D18" s="5">
        <v>0.17244105493967904</v>
      </c>
    </row>
    <row r="19" spans="1:4" x14ac:dyDescent="0.2">
      <c r="A19">
        <v>2011</v>
      </c>
      <c r="B19" s="7">
        <v>96.594999999999999</v>
      </c>
      <c r="C19" s="5">
        <v>0.41143823421673609</v>
      </c>
      <c r="D19" s="5">
        <v>0.16500000000000001</v>
      </c>
    </row>
    <row r="20" spans="1:4" x14ac:dyDescent="0.2">
      <c r="A20">
        <v>2012</v>
      </c>
      <c r="B20" s="7">
        <v>89.738</v>
      </c>
      <c r="C20" s="5">
        <v>0.38764887059219932</v>
      </c>
      <c r="D20" s="5">
        <v>0.15921863728060892</v>
      </c>
    </row>
    <row r="21" spans="1:4" x14ac:dyDescent="0.2">
      <c r="A21">
        <v>2013</v>
      </c>
      <c r="B21" s="7">
        <v>98.471999999999994</v>
      </c>
      <c r="C21" s="5">
        <v>0.42924958043634615</v>
      </c>
      <c r="D21" s="5">
        <v>0.155</v>
      </c>
    </row>
    <row r="22" spans="1:4" x14ac:dyDescent="0.2">
      <c r="A22">
        <v>2014</v>
      </c>
      <c r="B22" s="7">
        <v>95.969887999999997</v>
      </c>
      <c r="C22" s="5">
        <v>0.41987455811837177</v>
      </c>
      <c r="D22" s="5">
        <v>0.14522930156452346</v>
      </c>
    </row>
    <row r="23" spans="1:4" x14ac:dyDescent="0.2">
      <c r="A23">
        <v>2015</v>
      </c>
      <c r="B23" s="7">
        <v>106.708547</v>
      </c>
      <c r="C23" s="5">
        <v>0.46433176392774927</v>
      </c>
      <c r="D23" s="5">
        <v>0.13024348268794789</v>
      </c>
    </row>
    <row r="24" spans="1:4" x14ac:dyDescent="0.2">
      <c r="A24">
        <v>2016</v>
      </c>
      <c r="B24" s="7">
        <v>122.86918300000001</v>
      </c>
      <c r="C24" s="5">
        <v>0.52003277155143235</v>
      </c>
      <c r="D24" s="5">
        <v>0.12361938782420265</v>
      </c>
    </row>
    <row r="25" spans="1:4" x14ac:dyDescent="0.2">
      <c r="A25">
        <v>2017</v>
      </c>
      <c r="B25" s="7">
        <v>117.069397</v>
      </c>
      <c r="C25" s="5">
        <v>0.4801586332204057</v>
      </c>
      <c r="D25" s="5">
        <v>0.11522593862534553</v>
      </c>
    </row>
    <row r="26" spans="1:4" x14ac:dyDescent="0.2">
      <c r="A26">
        <v>2018</v>
      </c>
      <c r="B26" s="7">
        <v>128.251735</v>
      </c>
      <c r="C26" s="5">
        <v>0.52009479182296336</v>
      </c>
      <c r="D26" s="5">
        <v>0.13051341684476039</v>
      </c>
    </row>
    <row r="27" spans="1:4" x14ac:dyDescent="0.2">
      <c r="A27">
        <v>2019</v>
      </c>
      <c r="B27" s="7">
        <v>116.629794</v>
      </c>
      <c r="C27" s="5">
        <v>0.46724246733944147</v>
      </c>
      <c r="D27" s="5">
        <v>0.11973166862302848</v>
      </c>
    </row>
    <row r="28" spans="1:4" x14ac:dyDescent="0.2">
      <c r="A28">
        <v>2020</v>
      </c>
      <c r="B28" s="14">
        <v>115.995</v>
      </c>
      <c r="C28" s="16">
        <v>0.47517707253726821</v>
      </c>
      <c r="D28" s="16">
        <v>0.11798417919863669</v>
      </c>
    </row>
    <row r="29" spans="1:4" x14ac:dyDescent="0.2">
      <c r="A29" s="22">
        <v>2021</v>
      </c>
      <c r="B29" s="84">
        <v>124.84</v>
      </c>
      <c r="C29" s="85">
        <f>B29/250.6</f>
        <v>0.49816440542697527</v>
      </c>
      <c r="D29" s="85">
        <f>(B29-93.566)/250.6</f>
        <v>0.12479648842777336</v>
      </c>
    </row>
    <row r="30" spans="1:4" ht="39.950000000000003" customHeight="1" x14ac:dyDescent="0.25">
      <c r="A30" s="95" t="s">
        <v>55</v>
      </c>
      <c r="B30" s="95"/>
    </row>
    <row r="31" spans="1:4" ht="34.5" customHeight="1" x14ac:dyDescent="0.2">
      <c r="A31" s="93" t="s">
        <v>119</v>
      </c>
      <c r="B31" s="93"/>
      <c r="C31" s="26"/>
      <c r="D31" s="26"/>
    </row>
    <row r="32" spans="1:4" ht="24.95" customHeight="1" x14ac:dyDescent="0.25">
      <c r="A32" s="18" t="s">
        <v>13</v>
      </c>
      <c r="B32" s="18" t="s">
        <v>112</v>
      </c>
      <c r="C32" s="18" t="s">
        <v>113</v>
      </c>
      <c r="D32" s="18" t="s">
        <v>114</v>
      </c>
    </row>
    <row r="33" spans="1:4" x14ac:dyDescent="0.2">
      <c r="A33">
        <v>2010</v>
      </c>
      <c r="B33">
        <v>675</v>
      </c>
      <c r="C33">
        <v>470</v>
      </c>
      <c r="D33">
        <v>205</v>
      </c>
    </row>
    <row r="34" spans="1:4" x14ac:dyDescent="0.2">
      <c r="A34">
        <v>2011</v>
      </c>
      <c r="B34">
        <v>755</v>
      </c>
      <c r="C34">
        <v>617</v>
      </c>
      <c r="D34">
        <v>138</v>
      </c>
    </row>
    <row r="35" spans="1:4" x14ac:dyDescent="0.2">
      <c r="A35">
        <v>2012</v>
      </c>
      <c r="B35">
        <v>789</v>
      </c>
      <c r="C35">
        <v>674</v>
      </c>
      <c r="D35">
        <v>115</v>
      </c>
    </row>
    <row r="36" spans="1:4" x14ac:dyDescent="0.2">
      <c r="A36">
        <v>2013</v>
      </c>
      <c r="B36">
        <v>800</v>
      </c>
      <c r="C36">
        <v>674</v>
      </c>
      <c r="D36">
        <v>126</v>
      </c>
    </row>
    <row r="37" spans="1:4" x14ac:dyDescent="0.2">
      <c r="A37">
        <v>2014</v>
      </c>
      <c r="B37">
        <v>811</v>
      </c>
      <c r="C37">
        <v>710</v>
      </c>
      <c r="D37">
        <v>101</v>
      </c>
    </row>
    <row r="38" spans="1:4" x14ac:dyDescent="0.2">
      <c r="A38">
        <v>2015</v>
      </c>
      <c r="B38">
        <v>829</v>
      </c>
      <c r="C38">
        <v>738</v>
      </c>
      <c r="D38">
        <v>91</v>
      </c>
    </row>
    <row r="39" spans="1:4" x14ac:dyDescent="0.2">
      <c r="A39">
        <v>2016</v>
      </c>
      <c r="B39">
        <v>846</v>
      </c>
      <c r="C39">
        <v>731</v>
      </c>
      <c r="D39">
        <v>115</v>
      </c>
    </row>
    <row r="40" spans="1:4" x14ac:dyDescent="0.2">
      <c r="A40">
        <v>2017</v>
      </c>
      <c r="B40">
        <v>954</v>
      </c>
      <c r="C40">
        <v>796</v>
      </c>
      <c r="D40">
        <v>158</v>
      </c>
    </row>
    <row r="41" spans="1:4" x14ac:dyDescent="0.2">
      <c r="A41">
        <v>2018</v>
      </c>
      <c r="B41">
        <v>934</v>
      </c>
      <c r="C41">
        <v>790</v>
      </c>
      <c r="D41">
        <v>143</v>
      </c>
    </row>
    <row r="42" spans="1:4" x14ac:dyDescent="0.2">
      <c r="A42">
        <v>2019</v>
      </c>
      <c r="B42">
        <v>894</v>
      </c>
      <c r="C42">
        <v>741</v>
      </c>
      <c r="D42">
        <v>153</v>
      </c>
    </row>
    <row r="43" spans="1:4" x14ac:dyDescent="0.2">
      <c r="A43">
        <v>2020</v>
      </c>
      <c r="B43">
        <v>878</v>
      </c>
      <c r="C43">
        <v>733</v>
      </c>
      <c r="D43">
        <v>144</v>
      </c>
    </row>
    <row r="44" spans="1:4" x14ac:dyDescent="0.2">
      <c r="A44">
        <v>2021</v>
      </c>
      <c r="B44" s="13">
        <v>905</v>
      </c>
      <c r="C44" s="13">
        <v>812</v>
      </c>
      <c r="D44" s="13">
        <v>93</v>
      </c>
    </row>
    <row r="45" spans="1:4" x14ac:dyDescent="0.2">
      <c r="A45" s="78">
        <v>2022</v>
      </c>
      <c r="B45" s="78">
        <v>913</v>
      </c>
      <c r="C45" s="78">
        <v>806</v>
      </c>
      <c r="D45" s="78">
        <v>107</v>
      </c>
    </row>
  </sheetData>
  <mergeCells count="5">
    <mergeCell ref="A30:B30"/>
    <mergeCell ref="A16:B16"/>
    <mergeCell ref="A2:B2"/>
    <mergeCell ref="A1:B1"/>
    <mergeCell ref="A31:B3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20E8-E5AF-4006-856E-A992D7FD8DE5}">
  <dimension ref="A1:G41"/>
  <sheetViews>
    <sheetView tabSelected="1" workbookViewId="0">
      <selection activeCell="B13" sqref="B13"/>
    </sheetView>
  </sheetViews>
  <sheetFormatPr defaultRowHeight="15" x14ac:dyDescent="0.2"/>
  <cols>
    <col min="1" max="1" width="32.6640625" customWidth="1"/>
    <col min="2" max="2" width="31.6640625" customWidth="1"/>
    <col min="3" max="3" width="35.109375" customWidth="1"/>
    <col min="4" max="4" width="44.88671875" customWidth="1"/>
    <col min="5" max="5" width="46.44140625" customWidth="1"/>
    <col min="6" max="6" width="35.88671875" customWidth="1"/>
    <col min="7" max="7" width="28.77734375" customWidth="1"/>
  </cols>
  <sheetData>
    <row r="1" spans="1:7" ht="50.1" customHeight="1" x14ac:dyDescent="0.35">
      <c r="A1" s="92" t="s">
        <v>11</v>
      </c>
      <c r="B1" s="92"/>
    </row>
    <row r="2" spans="1:7" ht="39.950000000000003" customHeight="1" x14ac:dyDescent="0.25">
      <c r="A2" s="8" t="s">
        <v>56</v>
      </c>
    </row>
    <row r="3" spans="1:7" ht="21" customHeight="1" x14ac:dyDescent="0.2">
      <c r="A3" s="93" t="s">
        <v>118</v>
      </c>
      <c r="B3" s="93"/>
    </row>
    <row r="4" spans="1:7" ht="24.95" customHeight="1" x14ac:dyDescent="0.2">
      <c r="A4" t="s">
        <v>13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</row>
    <row r="5" spans="1:7" x14ac:dyDescent="0.2">
      <c r="A5" s="20">
        <v>2013</v>
      </c>
      <c r="B5" s="28">
        <v>3.9225169473966995E-2</v>
      </c>
      <c r="C5" s="28">
        <v>4.2150821021526154E-2</v>
      </c>
      <c r="D5" s="28">
        <v>2.6714282317261057E-2</v>
      </c>
      <c r="E5" s="28">
        <v>4.8754204566430509E-2</v>
      </c>
      <c r="F5" s="28">
        <v>1.2307065946329075E-2</v>
      </c>
      <c r="G5" s="9">
        <v>0.113</v>
      </c>
    </row>
    <row r="6" spans="1:7" x14ac:dyDescent="0.2">
      <c r="A6" s="20">
        <v>2014</v>
      </c>
      <c r="B6" s="28">
        <v>5.3543330564134718E-2</v>
      </c>
      <c r="C6" s="28">
        <v>6.6693329458292747E-2</v>
      </c>
      <c r="D6" s="28">
        <v>6.2978103584758957E-2</v>
      </c>
      <c r="E6" s="28">
        <v>6.0358829849207686E-2</v>
      </c>
      <c r="F6" s="28">
        <v>1.2185162548251685E-2</v>
      </c>
      <c r="G6" s="9">
        <v>0.112</v>
      </c>
    </row>
    <row r="7" spans="1:7" x14ac:dyDescent="0.2">
      <c r="A7" s="20">
        <v>2015</v>
      </c>
      <c r="B7" s="28">
        <v>3.008078489932018E-2</v>
      </c>
      <c r="C7" s="28">
        <v>5.9145510051437283E-2</v>
      </c>
      <c r="D7" s="28">
        <v>4.0214833133214133E-2</v>
      </c>
      <c r="E7" s="28">
        <v>2.8083846521743613E-2</v>
      </c>
      <c r="F7" s="28">
        <v>1.985167795858114E-2</v>
      </c>
      <c r="G7" s="9">
        <v>0.113</v>
      </c>
    </row>
    <row r="8" spans="1:7" x14ac:dyDescent="0.2">
      <c r="A8" s="20">
        <v>2016</v>
      </c>
      <c r="B8" s="28">
        <v>3.6934368709482704E-2</v>
      </c>
      <c r="C8" s="28">
        <v>5.3540649465161773E-2</v>
      </c>
      <c r="D8" s="28">
        <v>1.9574434454312648E-2</v>
      </c>
      <c r="E8" s="28">
        <v>4.3440271108863227E-2</v>
      </c>
      <c r="F8" s="28">
        <v>2.0678464017460343E-2</v>
      </c>
      <c r="G8" s="9">
        <v>0.115</v>
      </c>
    </row>
    <row r="9" spans="1:7" x14ac:dyDescent="0.2">
      <c r="A9" s="20">
        <v>2017</v>
      </c>
      <c r="B9" s="28">
        <v>3.1379949774685265E-2</v>
      </c>
      <c r="C9" s="28">
        <v>5.3884273495899859E-2</v>
      </c>
      <c r="D9" s="28">
        <v>1.9525578046753173E-2</v>
      </c>
      <c r="E9" s="28">
        <v>3.5430971075422764E-2</v>
      </c>
      <c r="F9" s="28">
        <v>1.2986722776900435E-2</v>
      </c>
      <c r="G9" s="9">
        <v>0.115</v>
      </c>
    </row>
    <row r="10" spans="1:7" x14ac:dyDescent="0.2">
      <c r="A10" s="20">
        <v>2018</v>
      </c>
      <c r="B10" s="28">
        <v>5.2115429320918338E-2</v>
      </c>
      <c r="C10" s="28">
        <v>5.4163068935214331E-2</v>
      </c>
      <c r="D10" s="28">
        <v>2.3853916488556812E-2</v>
      </c>
      <c r="E10" s="28">
        <v>6.5721706921118492E-2</v>
      </c>
      <c r="F10" s="28">
        <v>1.5150062795951125E-2</v>
      </c>
      <c r="G10" s="9">
        <v>0.11700000000000001</v>
      </c>
    </row>
    <row r="11" spans="1:7" x14ac:dyDescent="0.2">
      <c r="A11" s="20">
        <v>2019</v>
      </c>
      <c r="B11" s="28">
        <v>3.5883687744684208E-2</v>
      </c>
      <c r="C11" s="28">
        <v>5.5363163076375885E-2</v>
      </c>
      <c r="D11" s="28">
        <v>6.6204491212529901E-2</v>
      </c>
      <c r="E11" s="28">
        <v>3.1783298395720298E-2</v>
      </c>
      <c r="F11" s="28">
        <v>1.7955213889101072E-2</v>
      </c>
      <c r="G11" s="9">
        <v>0.12</v>
      </c>
    </row>
    <row r="12" spans="1:7" x14ac:dyDescent="0.2">
      <c r="A12" s="20">
        <v>2020</v>
      </c>
      <c r="B12" s="28">
        <v>4.5374156118439965E-2</v>
      </c>
      <c r="C12" s="28">
        <v>5.1066726156602682E-2</v>
      </c>
      <c r="D12" s="28">
        <v>5.9456474917747575E-2</v>
      </c>
      <c r="E12" s="28">
        <v>4.8087528982142622E-2</v>
      </c>
      <c r="F12" s="28">
        <v>1.7971747458248671E-2</v>
      </c>
      <c r="G12" s="9">
        <v>0.128</v>
      </c>
    </row>
    <row r="13" spans="1:7" x14ac:dyDescent="0.2">
      <c r="A13" s="86">
        <v>2021</v>
      </c>
      <c r="B13" s="87">
        <v>4.3999999999999997E-2</v>
      </c>
      <c r="C13" s="87">
        <v>4.4999999999999998E-2</v>
      </c>
      <c r="D13" s="87">
        <v>6.0999999999999999E-2</v>
      </c>
      <c r="E13" s="87">
        <v>4.4999999999999998E-2</v>
      </c>
      <c r="F13" s="87">
        <v>3.1E-2</v>
      </c>
      <c r="G13" s="88">
        <v>0.11700000000000001</v>
      </c>
    </row>
    <row r="14" spans="1:7" ht="39.950000000000003" customHeight="1" x14ac:dyDescent="0.25">
      <c r="A14" s="74" t="s">
        <v>122</v>
      </c>
      <c r="B14" s="28"/>
      <c r="C14" s="28"/>
      <c r="D14" s="28"/>
      <c r="E14" s="28"/>
      <c r="F14" s="28"/>
      <c r="G14" s="9"/>
    </row>
    <row r="15" spans="1:7" ht="24.95" customHeight="1" x14ac:dyDescent="0.2">
      <c r="A15" t="s">
        <v>63</v>
      </c>
      <c r="B15" t="s">
        <v>64</v>
      </c>
      <c r="C15" t="s">
        <v>65</v>
      </c>
      <c r="D15" t="s">
        <v>66</v>
      </c>
      <c r="E15" t="s">
        <v>67</v>
      </c>
      <c r="F15" t="s">
        <v>68</v>
      </c>
    </row>
    <row r="16" spans="1:7" x14ac:dyDescent="0.2">
      <c r="A16" t="s">
        <v>69</v>
      </c>
      <c r="B16" s="89">
        <f>SUM(C16:F16)/1000</f>
        <v>48.569699999999997</v>
      </c>
      <c r="C16" s="25">
        <v>12718.8</v>
      </c>
      <c r="D16" s="25">
        <v>9861.2999999999993</v>
      </c>
      <c r="E16" s="25">
        <v>6010.5</v>
      </c>
      <c r="F16" s="25">
        <v>19979.099999999999</v>
      </c>
      <c r="G16" s="6"/>
    </row>
    <row r="17" spans="1:6" x14ac:dyDescent="0.2">
      <c r="A17" t="s">
        <v>70</v>
      </c>
      <c r="B17" s="89">
        <f t="shared" ref="B17:B23" si="0">SUM(C17:F17)/1000</f>
        <v>236.91670000000002</v>
      </c>
      <c r="C17" s="25">
        <v>46762</v>
      </c>
      <c r="D17" s="25">
        <v>30951.1</v>
      </c>
      <c r="E17" s="25">
        <v>157621.20000000001</v>
      </c>
      <c r="F17" s="25">
        <v>1582.4</v>
      </c>
    </row>
    <row r="18" spans="1:6" x14ac:dyDescent="0.2">
      <c r="A18" t="s">
        <v>71</v>
      </c>
      <c r="B18" s="89">
        <f t="shared" si="0"/>
        <v>285.4864</v>
      </c>
      <c r="C18" s="89">
        <f>C16+C17</f>
        <v>59480.800000000003</v>
      </c>
      <c r="D18" s="89">
        <f t="shared" ref="D18:F18" si="1">D16+D17</f>
        <v>40812.399999999994</v>
      </c>
      <c r="E18" s="89">
        <f t="shared" si="1"/>
        <v>163631.70000000001</v>
      </c>
      <c r="F18" s="89">
        <f t="shared" si="1"/>
        <v>21561.5</v>
      </c>
    </row>
    <row r="19" spans="1:6" x14ac:dyDescent="0.2">
      <c r="A19" t="s">
        <v>72</v>
      </c>
      <c r="B19" s="89">
        <f t="shared" si="0"/>
        <v>298.47354523000007</v>
      </c>
      <c r="C19" s="90">
        <f>C18+C27</f>
        <v>62874.481850000004</v>
      </c>
      <c r="D19" s="90">
        <f t="shared" ref="D19:F19" si="2">D18+D27</f>
        <v>42407.885859999995</v>
      </c>
      <c r="E19" s="90">
        <f t="shared" si="2"/>
        <v>171231.39081000001</v>
      </c>
      <c r="F19" s="90">
        <f t="shared" si="2"/>
        <v>21959.78671</v>
      </c>
    </row>
    <row r="20" spans="1:6" x14ac:dyDescent="0.2">
      <c r="A20" t="s">
        <v>73</v>
      </c>
      <c r="B20" s="89">
        <f t="shared" si="0"/>
        <v>41.820599999999999</v>
      </c>
      <c r="C20" s="25">
        <v>20874.5</v>
      </c>
      <c r="D20" s="25">
        <v>7527.8</v>
      </c>
      <c r="E20" s="25">
        <v>4259.5</v>
      </c>
      <c r="F20" s="25">
        <v>9158.7999999999993</v>
      </c>
    </row>
    <row r="21" spans="1:6" x14ac:dyDescent="0.2">
      <c r="A21" t="s">
        <v>74</v>
      </c>
      <c r="B21" s="89">
        <f t="shared" si="0"/>
        <v>256.65294523</v>
      </c>
      <c r="C21" s="90">
        <f>C19-C20</f>
        <v>41999.981850000004</v>
      </c>
      <c r="D21" s="90">
        <f t="shared" ref="D21:F21" si="3">D19-D20</f>
        <v>34880.085859999992</v>
      </c>
      <c r="E21" s="90">
        <f t="shared" si="3"/>
        <v>166971.89081000001</v>
      </c>
      <c r="F21" s="90">
        <f t="shared" si="3"/>
        <v>12800.986710000001</v>
      </c>
    </row>
    <row r="22" spans="1:6" x14ac:dyDescent="0.2">
      <c r="A22" t="s">
        <v>75</v>
      </c>
      <c r="B22" s="89">
        <f>B21-B23</f>
        <v>128.86173994000001</v>
      </c>
      <c r="C22" s="89">
        <f t="shared" ref="C22:F22" si="4">C21-C23</f>
        <v>33942.961240000004</v>
      </c>
      <c r="D22" s="89">
        <f t="shared" si="4"/>
        <v>33012.687409999991</v>
      </c>
      <c r="E22" s="89">
        <f t="shared" si="4"/>
        <v>50378.977950000015</v>
      </c>
      <c r="F22" s="89">
        <f t="shared" si="4"/>
        <v>11527.113340000002</v>
      </c>
    </row>
    <row r="23" spans="1:6" x14ac:dyDescent="0.2">
      <c r="A23" t="s">
        <v>76</v>
      </c>
      <c r="B23" s="89">
        <f t="shared" si="0"/>
        <v>127.79120528999999</v>
      </c>
      <c r="C23" s="90">
        <f>SUM(C24:C27)</f>
        <v>8057.0206100000005</v>
      </c>
      <c r="D23" s="90">
        <f t="shared" ref="D23:F23" si="5">SUM(D24:D27)</f>
        <v>1867.3984500000001</v>
      </c>
      <c r="E23" s="90">
        <f t="shared" si="5"/>
        <v>116592.91286</v>
      </c>
      <c r="F23" s="90">
        <f t="shared" si="5"/>
        <v>1273.87337</v>
      </c>
    </row>
    <row r="24" spans="1:6" x14ac:dyDescent="0.2">
      <c r="A24" t="s">
        <v>77</v>
      </c>
      <c r="B24" s="89">
        <f>SUM(C24:F24)/1000</f>
        <v>5.7313115200000002</v>
      </c>
      <c r="C24" s="25">
        <v>4505.7444500000001</v>
      </c>
      <c r="D24" s="25">
        <v>203.93409000000003</v>
      </c>
      <c r="E24" s="25">
        <v>366.33628000000004</v>
      </c>
      <c r="F24" s="25">
        <v>655.2967000000001</v>
      </c>
    </row>
    <row r="25" spans="1:6" x14ac:dyDescent="0.2">
      <c r="A25" t="s">
        <v>78</v>
      </c>
      <c r="B25" s="89">
        <f t="shared" ref="B25:B27" si="6">SUM(C25:F25)/1000</f>
        <v>0.16482358</v>
      </c>
      <c r="C25" s="25">
        <v>34.142890000000001</v>
      </c>
      <c r="D25" s="25">
        <v>17.87302</v>
      </c>
      <c r="E25" s="25">
        <v>30.69904</v>
      </c>
      <c r="F25" s="25">
        <v>82.108630000000005</v>
      </c>
    </row>
    <row r="26" spans="1:6" x14ac:dyDescent="0.2">
      <c r="A26" t="s">
        <v>79</v>
      </c>
      <c r="B26" s="89">
        <f t="shared" si="6"/>
        <v>108.90792496</v>
      </c>
      <c r="C26" s="25">
        <v>123.45141999999998</v>
      </c>
      <c r="D26" s="25">
        <v>50.105479999999993</v>
      </c>
      <c r="E26" s="25">
        <v>108596.18673</v>
      </c>
      <c r="F26" s="25">
        <v>138.18132999999997</v>
      </c>
    </row>
    <row r="27" spans="1:6" x14ac:dyDescent="0.2">
      <c r="A27" t="s">
        <v>80</v>
      </c>
      <c r="B27" s="89">
        <f t="shared" si="6"/>
        <v>12.987145230000001</v>
      </c>
      <c r="C27" s="25">
        <v>3393.6818499999999</v>
      </c>
      <c r="D27" s="25">
        <v>1595.48586</v>
      </c>
      <c r="E27" s="25">
        <v>7599.690810000001</v>
      </c>
      <c r="F27" s="25">
        <v>398.28670999999997</v>
      </c>
    </row>
    <row r="28" spans="1:6" ht="39.950000000000003" customHeight="1" x14ac:dyDescent="0.25">
      <c r="A28" s="100" t="s">
        <v>81</v>
      </c>
      <c r="B28" s="100"/>
      <c r="C28" s="6"/>
    </row>
    <row r="29" spans="1:6" ht="30" x14ac:dyDescent="0.2">
      <c r="A29" t="s">
        <v>13</v>
      </c>
      <c r="B29" s="2" t="s">
        <v>82</v>
      </c>
      <c r="C29" s="2" t="s">
        <v>115</v>
      </c>
      <c r="D29" s="30" t="s">
        <v>116</v>
      </c>
      <c r="E29" s="30" t="s">
        <v>117</v>
      </c>
    </row>
    <row r="30" spans="1:6" x14ac:dyDescent="0.2">
      <c r="A30" s="20">
        <v>2010</v>
      </c>
      <c r="C30" s="6"/>
      <c r="D30" s="10">
        <v>288</v>
      </c>
      <c r="E30" s="10">
        <v>44899</v>
      </c>
    </row>
    <row r="31" spans="1:6" x14ac:dyDescent="0.2">
      <c r="A31" s="20">
        <v>2011</v>
      </c>
      <c r="C31" s="6"/>
      <c r="D31" s="10">
        <v>535</v>
      </c>
      <c r="E31" s="10">
        <v>46409</v>
      </c>
    </row>
    <row r="32" spans="1:6" x14ac:dyDescent="0.2">
      <c r="A32" s="20">
        <v>2012</v>
      </c>
      <c r="C32" s="6"/>
      <c r="D32" s="10">
        <v>564</v>
      </c>
      <c r="E32" s="10">
        <v>47286</v>
      </c>
    </row>
    <row r="33" spans="1:5" x14ac:dyDescent="0.2">
      <c r="A33" s="20">
        <v>2013</v>
      </c>
      <c r="B33" s="6">
        <v>12729</v>
      </c>
      <c r="C33" s="6">
        <v>57597</v>
      </c>
      <c r="D33" s="10">
        <v>1089</v>
      </c>
      <c r="E33" s="10">
        <v>50805</v>
      </c>
    </row>
    <row r="34" spans="1:5" x14ac:dyDescent="0.2">
      <c r="A34" s="20">
        <v>2014</v>
      </c>
      <c r="B34" s="6">
        <v>20435</v>
      </c>
      <c r="C34" s="6">
        <v>93216</v>
      </c>
      <c r="D34" s="10">
        <v>833</v>
      </c>
      <c r="E34" s="10">
        <v>77640</v>
      </c>
    </row>
    <row r="35" spans="1:5" x14ac:dyDescent="0.2">
      <c r="A35" s="20">
        <v>2015</v>
      </c>
      <c r="B35" s="6">
        <v>16223</v>
      </c>
      <c r="C35" s="6">
        <v>70596</v>
      </c>
      <c r="D35" s="10">
        <v>913</v>
      </c>
      <c r="E35" s="10">
        <v>52794</v>
      </c>
    </row>
    <row r="36" spans="1:5" x14ac:dyDescent="0.2">
      <c r="A36" s="20">
        <v>2016</v>
      </c>
      <c r="B36" s="6">
        <v>19539</v>
      </c>
      <c r="C36" s="6">
        <v>82804</v>
      </c>
      <c r="D36" s="10">
        <v>2116</v>
      </c>
      <c r="E36" s="10">
        <v>51437</v>
      </c>
    </row>
    <row r="37" spans="1:5" x14ac:dyDescent="0.2">
      <c r="A37" s="20">
        <v>2017</v>
      </c>
      <c r="B37" s="6">
        <v>11454</v>
      </c>
      <c r="C37" s="6">
        <v>53359</v>
      </c>
      <c r="D37" s="10">
        <v>2749</v>
      </c>
      <c r="E37" s="10">
        <v>56108</v>
      </c>
    </row>
    <row r="38" spans="1:5" x14ac:dyDescent="0.2">
      <c r="A38" s="20">
        <v>2018</v>
      </c>
      <c r="B38" s="6">
        <v>16708</v>
      </c>
      <c r="C38" s="6">
        <v>74087</v>
      </c>
      <c r="D38" s="10">
        <v>2102</v>
      </c>
      <c r="E38" s="10">
        <v>57720</v>
      </c>
    </row>
    <row r="39" spans="1:5" x14ac:dyDescent="0.2">
      <c r="A39" s="20">
        <v>2019</v>
      </c>
      <c r="B39" s="6">
        <v>16040</v>
      </c>
      <c r="C39" s="6">
        <v>71156</v>
      </c>
      <c r="D39" s="10">
        <v>3322</v>
      </c>
      <c r="E39" s="10">
        <v>61016</v>
      </c>
    </row>
    <row r="40" spans="1:5" x14ac:dyDescent="0.2">
      <c r="A40" s="20">
        <v>2020</v>
      </c>
      <c r="B40" s="6">
        <v>15462</v>
      </c>
      <c r="C40" s="6">
        <v>68541</v>
      </c>
      <c r="D40" s="10"/>
      <c r="E40" s="10"/>
    </row>
    <row r="41" spans="1:5" x14ac:dyDescent="0.2">
      <c r="A41" s="20">
        <v>2021</v>
      </c>
      <c r="B41" s="15">
        <v>16015</v>
      </c>
      <c r="C41" s="15">
        <v>71034</v>
      </c>
    </row>
  </sheetData>
  <mergeCells count="3">
    <mergeCell ref="A1:B1"/>
    <mergeCell ref="A3:B3"/>
    <mergeCell ref="A28:B28"/>
  </mergeCells>
  <phoneticPr fontId="6" type="noConversion"/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keskus dokumentti" ma:contentTypeID="0x01010015C64B13631AAD4A9E76B6827E10B9940073B3856D18A45B459AF991ED2D42CCBC" ma:contentTypeVersion="22" ma:contentTypeDescription="Luo uusi asiakirja." ma:contentTypeScope="" ma:versionID="e6bb562d3cb0ffee1a36e84355e46687">
  <xsd:schema xmlns:xsd="http://www.w3.org/2001/XMLSchema" xmlns:xs="http://www.w3.org/2001/XMLSchema" xmlns:p="http://schemas.microsoft.com/office/2006/metadata/properties" xmlns:ns1="http://schemas.microsoft.com/sharepoint/v3" xmlns:ns2="eb806122-3b61-4629-a153-37a7e159d40d" xmlns:ns3="39df2f23-9e78-4b27-94e5-cb3dbc5cdfcc" xmlns:ns4="eaad904e-b9cb-4c9f-9174-7f647b983aff" targetNamespace="http://schemas.microsoft.com/office/2006/metadata/properties" ma:root="true" ma:fieldsID="a7ccd4b72e5602624a1f12c296583ca4" ns1:_="" ns2:_="" ns3:_="" ns4:_="">
    <xsd:import namespace="http://schemas.microsoft.com/sharepoint/v3"/>
    <xsd:import namespace="eb806122-3b61-4629-a153-37a7e159d40d"/>
    <xsd:import namespace="39df2f23-9e78-4b27-94e5-cb3dbc5cdfcc"/>
    <xsd:import namespace="eaad904e-b9cb-4c9f-9174-7f647b983aff"/>
    <xsd:element name="properties">
      <xsd:complexType>
        <xsd:sequence>
          <xsd:element name="documentManagement">
            <xsd:complexType>
              <xsd:all>
                <xsd:element ref="ns1:DHDocumentTypeTaxHTField" minOccurs="0"/>
                <xsd:element ref="ns2:TaxCatchAll" minOccurs="0"/>
                <xsd:element ref="ns2:TaxCatchAllLabel" minOccurs="0"/>
                <xsd:element ref="ns1:DHFunctionTaxHTField" minOccurs="0"/>
                <xsd:element ref="ns1:DHProjectTaxHTField" minOccurs="0"/>
                <xsd:element ref="ns1:DHBusinessUnitTaxHTField" minOccurs="0"/>
                <xsd:element ref="ns1:DHStatisticsTaxHTField" minOccurs="0"/>
                <xsd:element ref="ns1:DHStatDestinationTaxHTField" minOccurs="0"/>
                <xsd:element ref="ns1:DHDataCollectionTaxHTField" minOccurs="0"/>
                <xsd:element ref="ns1:DHKeywordsTaxHTFiel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HDocumentTypeTaxHTField" ma:index="8" nillable="true" ma:taxonomy="true" ma:internalName="DHDocumentTypeTaxHTField" ma:taxonomyFieldName="DHDocumentType" ma:displayName="Dokumentin tyyppi" ma:default="" ma:fieldId="{6087b163-eb81-4d78-823d-f73e0d938e43}" ma:sspId="60871944-895c-4cb2-84e1-cd44f824062f" ma:termSetId="e471635c-c0c0-4256-ad46-6ffece1c06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FunctionTaxHTField" ma:index="12" nillable="true" ma:taxonomy="true" ma:internalName="DHFunctionTaxHTField" ma:taxonomyFieldName="DHFunction" ma:displayName="Tehtävä" ma:default="" ma:fieldId="{4f99b1d8-92c8-4af8-a000-f6b2c377f779}" ma:sspId="60871944-895c-4cb2-84e1-cd44f824062f" ma:termSetId="553074c3-162d-4fb7-b2fe-ff72ad6958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ProjectTaxHTField" ma:index="14" nillable="true" ma:taxonomy="true" ma:internalName="DHProjectTaxHTField" ma:taxonomyFieldName="DHProject" ma:displayName="Projekti" ma:default="" ma:fieldId="{325c5437-0f50-4c3c-b193-3a1a8b225b10}" ma:sspId="60871944-895c-4cb2-84e1-cd44f824062f" ma:termSetId="04f54ef3-ec83-42d0-aa8c-40ae45b258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BusinessUnitTaxHTField" ma:index="16" nillable="true" ma:taxonomy="true" ma:internalName="DHBusinessUnitTaxHTField" ma:taxonomyFieldName="DHBusinessUnit" ma:displayName="Tulosyksikkö" ma:default="" ma:fieldId="{d73176dc-b9fe-421a-89b9-98c7a3979737}" ma:sspId="60871944-895c-4cb2-84e1-cd44f824062f" ma:termSetId="58054ada-cba8-4519-96fb-10431ae2ab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StatisticsTaxHTField" ma:index="18" nillable="true" ma:taxonomy="true" ma:internalName="DHStatisticsTaxHTField" ma:taxonomyFieldName="DHStatistics" ma:displayName="Tilasto" ma:default="" ma:fieldId="{4b3e29d3-3774-4f12-98fe-be61687daa2b}" ma:sspId="60871944-895c-4cb2-84e1-cd44f824062f" ma:termSetId="6c20989a-5ada-4474-b5dd-b559465256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StatDestinationTaxHTField" ma:index="20" nillable="true" ma:taxonomy="true" ma:internalName="DHStatDestinationTaxHTField" ma:taxonomyFieldName="DHStatDestination" ma:displayName="Tilastointikohde" ma:default="" ma:fieldId="{c5e8568b-31c8-4717-b670-d41551f333fc}" ma:sspId="60871944-895c-4cb2-84e1-cd44f824062f" ma:termSetId="10397f09-9ec9-4c4f-b4b6-8d74e9effa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DataCollectionTaxHTField" ma:index="22" nillable="true" ma:taxonomy="true" ma:internalName="DHDataCollectionTaxHTField" ma:taxonomyFieldName="DHDataCollection" ma:displayName="Tiedonkeruu" ma:default="" ma:fieldId="{bdd315bb-937a-4669-b987-5f1c0befe117}" ma:sspId="60871944-895c-4cb2-84e1-cd44f824062f" ma:termSetId="6c9e0695-971c-449d-b71c-dfeb08068c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KeywordsTaxHTField" ma:index="24" nillable="true" ma:taxonomy="true" ma:internalName="DHKeywordsTaxHTField" ma:taxonomyFieldName="DHKeywords" ma:displayName="Asiasanat" ma:default="" ma:fieldId="{4b049c96-c285-46a6-974a-c7a2b281da5b}" ma:sspId="60871944-895c-4cb2-84e1-cd44f824062f" ma:termSetId="5e2c99d2-4a76-460f-8caa-b4393bccc74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06122-3b61-4629-a153-37a7e159d40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2bf0a93f-cc5b-4da8-84b7-1b363e656d1a}" ma:internalName="TaxCatchAll" ma:showField="CatchAllData" ma:web="eaad904e-b9cb-4c9f-9174-7f647b983a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bf0a93f-cc5b-4da8-84b7-1b363e656d1a}" ma:internalName="TaxCatchAllLabel" ma:readOnly="true" ma:showField="CatchAllDataLabel" ma:web="eaad904e-b9cb-4c9f-9174-7f647b983a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f2f23-9e78-4b27-94e5-cb3dbc5cd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d904e-b9cb-4c9f-9174-7f647b983aff" elementFormDefault="qualified">
    <xsd:import namespace="http://schemas.microsoft.com/office/2006/documentManagement/types"/>
    <xsd:import namespace="http://schemas.microsoft.com/office/infopath/2007/PartnerControls"/>
    <xsd:element name="SharedWithUsers" ma:index="3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StatDestinationTaxHTField xmlns="http://schemas.microsoft.com/sharepoint/v3">
      <Terms xmlns="http://schemas.microsoft.com/office/infopath/2007/PartnerControls"/>
    </DHStatDestinationTaxHTField>
    <DHDocumentTypeTaxHTField xmlns="http://schemas.microsoft.com/sharepoint/v3">
      <Terms xmlns="http://schemas.microsoft.com/office/infopath/2007/PartnerControls"/>
    </DHDocumentTypeTaxHTField>
    <DHFunctionTaxHTField xmlns="http://schemas.microsoft.com/sharepoint/v3">
      <Terms xmlns="http://schemas.microsoft.com/office/infopath/2007/PartnerControls"/>
    </DHFunctionTaxHTField>
    <DHDataCollectionTaxHTField xmlns="http://schemas.microsoft.com/sharepoint/v3">
      <Terms xmlns="http://schemas.microsoft.com/office/infopath/2007/PartnerControls"/>
    </DHDataCollectionTaxHTField>
    <DHKeywordsTaxHTField xmlns="http://schemas.microsoft.com/sharepoint/v3">
      <Terms xmlns="http://schemas.microsoft.com/office/infopath/2007/PartnerControls"/>
    </DHKeywordsTaxHTField>
    <DHBusinessUnitTaxHTField xmlns="http://schemas.microsoft.com/sharepoint/v3">
      <Terms xmlns="http://schemas.microsoft.com/office/infopath/2007/PartnerControls"/>
    </DHBusinessUnitTaxHTField>
    <TaxCatchAll xmlns="eb806122-3b61-4629-a153-37a7e159d40d" xsi:nil="true"/>
    <DHProjectTaxHTField xmlns="http://schemas.microsoft.com/sharepoint/v3">
      <Terms xmlns="http://schemas.microsoft.com/office/infopath/2007/PartnerControls"/>
    </DHProjectTaxHTField>
    <DHStatisticsTaxHTField xmlns="http://schemas.microsoft.com/sharepoint/v3">
      <Terms xmlns="http://schemas.microsoft.com/office/infopath/2007/PartnerControls"/>
    </DHStatistics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EDAEDD-C7E4-4C3F-AD24-9AB2EE6C4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806122-3b61-4629-a153-37a7e159d40d"/>
    <ds:schemaRef ds:uri="39df2f23-9e78-4b27-94e5-cb3dbc5cdfcc"/>
    <ds:schemaRef ds:uri="eaad904e-b9cb-4c9f-9174-7f647b983a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AC54A-BE7A-4C6B-92CF-D7B284ED1048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eb806122-3b61-4629-a153-37a7e159d40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aad904e-b9cb-4c9f-9174-7f647b983aff"/>
    <ds:schemaRef ds:uri="39df2f23-9e78-4b27-94e5-cb3dbc5cdfc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BDC4C8-4605-4BF4-BBDA-4E5F26910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Sisällysluettelo</vt:lpstr>
      <vt:lpstr>1. Design</vt:lpstr>
      <vt:lpstr>2. Materiaalien otto</vt:lpstr>
      <vt:lpstr>3. Tuotanto</vt:lpstr>
      <vt:lpstr>4. Logistiikka</vt:lpstr>
      <vt:lpstr>5. Kauppa ja palvelut</vt:lpstr>
      <vt:lpstr>6. Kulutus</vt:lpstr>
      <vt:lpstr>7. Jätteet</vt:lpstr>
      <vt:lpstr>8. Uudelleenkäyttö ja kierrätys</vt:lpstr>
    </vt:vector>
  </TitlesOfParts>
  <Manager/>
  <Company>Tilastokeskus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Kiertotalousliiketoiminnan indikaattorien data</dc:title>
  <dc:subject>Kiertotalous</dc:subject>
  <dc:creator>Heidi Pirhonen</dc:creator>
  <cp:keywords/>
  <dc:description/>
  <cp:lastModifiedBy>Niko Olsson</cp:lastModifiedBy>
  <cp:revision/>
  <dcterms:created xsi:type="dcterms:W3CDTF">2020-12-08T12:33:11Z</dcterms:created>
  <dcterms:modified xsi:type="dcterms:W3CDTF">2024-08-23T06:34:39Z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0x01010015C64B13631AAD4A9E76B6827E10B9940073B3856D18A45B459AF991ED2D42CCBC</vt:lpwstr>
  </property>
  <property fmtid="{D5CDD505-2E9C-101B-9397-08002B2CF9AE}" pid="3" name="DHDocumentType">
    <vt:lpwstr/>
  </property>
  <property fmtid="{D5CDD505-2E9C-101B-9397-08002B2CF9AE}" pid="4" name="DHDataCollection">
    <vt:lpwstr/>
  </property>
  <property fmtid="{D5CDD505-2E9C-101B-9397-08002B2CF9AE}" pid="5" name="DHStatistics">
    <vt:lpwstr/>
  </property>
  <property fmtid="{D5CDD505-2E9C-101B-9397-08002B2CF9AE}" pid="6" name="DHKeywords">
    <vt:lpwstr/>
  </property>
  <property fmtid="{D5CDD505-2E9C-101B-9397-08002B2CF9AE}" pid="7" name="DHBusinessUnit">
    <vt:lpwstr/>
  </property>
  <property fmtid="{D5CDD505-2E9C-101B-9397-08002B2CF9AE}" pid="8" name="DHStatDestination">
    <vt:lpwstr/>
  </property>
  <property fmtid="{D5CDD505-2E9C-101B-9397-08002B2CF9AE}" pid="9" name="DHFunction">
    <vt:lpwstr/>
  </property>
  <property fmtid="{D5CDD505-2E9C-101B-9397-08002B2CF9AE}" pid="10" name="DHProject">
    <vt:lpwstr/>
  </property>
</Properties>
</file>